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35" windowHeight="4965" tabRatio="725" firstSheet="2" activeTab="6"/>
  </bookViews>
  <sheets>
    <sheet name="Unidades Operativas 05-2008" sheetId="1" r:id="rId1"/>
    <sheet name="Unidades Operativas 05-2006" sheetId="2" r:id="rId2"/>
    <sheet name="Unidades Operativas" sheetId="3" r:id="rId3"/>
    <sheet name="Cambio de Placas" sheetId="4" r:id="rId4"/>
    <sheet name="Distribucion de Flota" sheetId="5" r:id="rId5"/>
    <sheet name="Hoja1" sheetId="6" r:id="rId6"/>
    <sheet name="Bd_Remolcadores" sheetId="7" r:id="rId7"/>
    <sheet name="Bd_Tolvas" sheetId="8" r:id="rId8"/>
    <sheet name="Bd_Carretas " sheetId="9" r:id="rId9"/>
    <sheet name="Plaquetas de Chasis (2)" sheetId="10" r:id="rId10"/>
    <sheet name="Plaquetas de Chasis" sheetId="11" r:id="rId11"/>
    <sheet name="DOE RUN PERU (Logistica)" sheetId="12" r:id="rId12"/>
    <sheet name="Bd_Carretas antes ..." sheetId="13" r:id="rId13"/>
    <sheet name="Kms_componentes" sheetId="14" r:id="rId14"/>
    <sheet name="Hoja2" sheetId="15" r:id="rId15"/>
    <sheet name="Comp_reparados" sheetId="16" r:id="rId16"/>
  </sheets>
  <definedNames>
    <definedName name="_xlnm.Print_Area" localSheetId="8">'Bd_Carretas '!$B$3:$Q$36</definedName>
    <definedName name="_xlnm.Print_Area" localSheetId="12">'Bd_Carretas antes ...'!$A$2:$H$48</definedName>
    <definedName name="_xlnm.Print_Area" localSheetId="6">'Bd_Remolcadores'!$B$3:$V$51</definedName>
    <definedName name="_xlnm.Print_Area" localSheetId="7">'Bd_Tolvas'!$B$3:$Q$47</definedName>
    <definedName name="_xlnm.Print_Area" localSheetId="4">'Distribucion de Flota'!$B$2:$K$48</definedName>
    <definedName name="_xlnm.Print_Area" localSheetId="11">'DOE RUN PERU (Logistica)'!$B$3:$J$60</definedName>
    <definedName name="_xlnm.Print_Area" localSheetId="5">'Hoja1'!$B$2:$F$49</definedName>
    <definedName name="_xlnm.Print_Area" localSheetId="14">'Hoja2'!$C$2:$AB$26</definedName>
    <definedName name="_xlnm.Print_Area" localSheetId="13">'Kms_componentes'!$B$2:$M$67</definedName>
    <definedName name="_xlnm.Print_Area" localSheetId="10">'Plaquetas de Chasis'!$A$2:$J$27</definedName>
    <definedName name="_xlnm.Print_Area" localSheetId="9">'Plaquetas de Chasis (2)'!$B$2:$L$10</definedName>
    <definedName name="_xlnm.Print_Area" localSheetId="2">'Unidades Operativas'!$B$1:$J$37</definedName>
    <definedName name="_xlnm.Print_Area" localSheetId="1">'Unidades Operativas 05-2006'!$B$39:$H$76</definedName>
    <definedName name="_xlnm.Print_Area" localSheetId="0">'Unidades Operativas 05-2008'!$B$74:$N$94</definedName>
  </definedNames>
  <calcPr fullCalcOnLoad="1"/>
</workbook>
</file>

<file path=xl/comments11.xml><?xml version="1.0" encoding="utf-8"?>
<comments xmlns="http://schemas.openxmlformats.org/spreadsheetml/2006/main">
  <authors>
    <author>Cesar Enrique Quispe Ramos</author>
  </authors>
  <commentList>
    <comment ref="E4" authorId="0">
      <text>
        <r>
          <rPr>
            <b/>
            <sz val="8"/>
            <rFont val="Tahoma"/>
            <family val="2"/>
          </rPr>
          <t xml:space="preserve">Tolva 205  ZG-6761
</t>
        </r>
      </text>
    </comment>
    <comment ref="E12" authorId="0">
      <text>
        <r>
          <rPr>
            <b/>
            <sz val="8"/>
            <rFont val="Tahoma"/>
            <family val="2"/>
          </rPr>
          <t>Tolva 201  ZG-6709</t>
        </r>
      </text>
    </comment>
    <comment ref="E20" authorId="0">
      <text>
        <r>
          <rPr>
            <b/>
            <sz val="8"/>
            <rFont val="Tahoma"/>
            <family val="2"/>
          </rPr>
          <t>Tolva 202  ZG-6710</t>
        </r>
      </text>
    </comment>
    <comment ref="J4" authorId="0">
      <text>
        <r>
          <rPr>
            <b/>
            <sz val="8"/>
            <rFont val="Tahoma"/>
            <family val="2"/>
          </rPr>
          <t>Tolva 220  ZG-7609</t>
        </r>
      </text>
    </comment>
    <comment ref="J12" authorId="0">
      <text>
        <r>
          <rPr>
            <b/>
            <sz val="8"/>
            <rFont val="Tahoma"/>
            <family val="2"/>
          </rPr>
          <t>Tolva 224  ZG-7861</t>
        </r>
      </text>
    </comment>
  </commentList>
</comments>
</file>

<file path=xl/comments8.xml><?xml version="1.0" encoding="utf-8"?>
<comments xmlns="http://schemas.openxmlformats.org/spreadsheetml/2006/main">
  <authors>
    <author>Cesar Enrique Quispe Ramos</author>
  </authors>
  <commentList>
    <comment ref="B20" authorId="0">
      <text>
        <r>
          <rPr>
            <b/>
            <sz val="8"/>
            <rFont val="Tahoma"/>
            <family val="2"/>
          </rPr>
          <t xml:space="preserve">Vendido al 18/09/2002  [fact 001-0009591 30/10/02 Alejandro Jibaja Arellano]
</t>
        </r>
      </text>
    </comment>
    <comment ref="B14" authorId="0">
      <text>
        <r>
          <rPr>
            <b/>
            <sz val="8"/>
            <rFont val="Tahoma"/>
            <family val="2"/>
          </rPr>
          <t xml:space="preserve">Vendido al 19/09/2002 a Maq &amp; Trans SAC                       [TRANSLER fact 001-0009546 23/09/02]
</t>
        </r>
      </text>
    </comment>
    <comment ref="B19" authorId="0">
      <text>
        <r>
          <rPr>
            <b/>
            <sz val="8"/>
            <rFont val="Tahoma"/>
            <family val="2"/>
          </rPr>
          <t xml:space="preserve">Vendido al 18/09/2002  [fact 001-0009592 30/10/02 Alejandro Jibaja Arellano]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Vendido al 18/09/2002  [fact 001-0009592 30/10/02 Alejandro Jibaja Arellano]
</t>
        </r>
      </text>
    </comment>
    <comment ref="D20" authorId="0">
      <text>
        <r>
          <rPr>
            <b/>
            <sz val="8"/>
            <rFont val="Tahoma"/>
            <family val="2"/>
          </rPr>
          <t xml:space="preserve">Vendido al 18/09/2002  [fact 001-0009591 30/10/02 Alejandro Jibaja Arellano]
</t>
        </r>
      </text>
    </comment>
    <comment ref="D14" authorId="0">
      <text>
        <r>
          <rPr>
            <b/>
            <sz val="8"/>
            <rFont val="Tahoma"/>
            <family val="2"/>
          </rPr>
          <t xml:space="preserve">Vendido al 19/09/2002 a Maq &amp; Trans SAC                       [TRANSLER fact 001-0009546 23/09/02]
</t>
        </r>
      </text>
    </comment>
    <comment ref="B25" authorId="0">
      <text>
        <r>
          <rPr>
            <b/>
            <sz val="8"/>
            <rFont val="Tahoma"/>
            <family val="2"/>
          </rPr>
          <t>Convertida a 02 ejes Obs. 18/07/08</t>
        </r>
      </text>
    </comment>
    <comment ref="B33" authorId="0">
      <text>
        <r>
          <rPr>
            <b/>
            <sz val="8"/>
            <rFont val="Tahoma"/>
            <family val="2"/>
          </rPr>
          <t>Convertida a 02 ejes Obs. 18/07/08</t>
        </r>
      </text>
    </comment>
  </commentList>
</comments>
</file>

<file path=xl/comments9.xml><?xml version="1.0" encoding="utf-8"?>
<comments xmlns="http://schemas.openxmlformats.org/spreadsheetml/2006/main">
  <authors>
    <author>Cesar Enrique Quispe Ramos</author>
  </authors>
  <commentList>
    <comment ref="B12" authorId="0">
      <text>
        <r>
          <rPr>
            <b/>
            <sz val="8"/>
            <rFont val="Tahoma"/>
            <family val="2"/>
          </rPr>
          <t>Vendido al 27/09/2002 a BRIANE S.A.C.
[ Fact 001-0009552  27/09/02 ]</t>
        </r>
      </text>
    </comment>
    <comment ref="D12" authorId="0">
      <text>
        <r>
          <rPr>
            <b/>
            <sz val="8"/>
            <rFont val="Tahoma"/>
            <family val="2"/>
          </rPr>
          <t>Vendido al 27/09/2002 a BRIANE S.A.C.
[ Fact 001-0009552  27/09/02 ]</t>
        </r>
      </text>
    </comment>
    <comment ref="B16" authorId="0">
      <text>
        <r>
          <rPr>
            <b/>
            <sz val="8"/>
            <rFont val="Tahoma"/>
            <family val="2"/>
          </rPr>
          <t>Vendido al 27/09/2002 a BRIANE S.A.C.
[ Fact 001-0009553  27/09/02 ]</t>
        </r>
      </text>
    </comment>
    <comment ref="D16" authorId="0">
      <text>
        <r>
          <rPr>
            <b/>
            <sz val="8"/>
            <rFont val="Tahoma"/>
            <family val="2"/>
          </rPr>
          <t>Vendido al 27/09/2002 a BRIANE S.A.C.
[ Fact 001-0009553  27/09/02 ]</t>
        </r>
      </text>
    </comment>
    <comment ref="B27" authorId="0">
      <text>
        <r>
          <rPr>
            <b/>
            <sz val="8"/>
            <rFont val="Tahoma"/>
            <family val="2"/>
          </rPr>
          <t>Vendido al 14/11/2002 a BRIANE S.A.C.
[ Fact 001-0009614  19/11/02 ]</t>
        </r>
      </text>
    </comment>
    <comment ref="B30" authorId="0">
      <text>
        <r>
          <rPr>
            <b/>
            <sz val="8"/>
            <rFont val="Tahoma"/>
            <family val="2"/>
          </rPr>
          <t>Vendido al 19/11/2002 a BRIANE S.A.C.
[ Fact 001-0009589  19/11/02 ]</t>
        </r>
      </text>
    </comment>
    <comment ref="D27" authorId="0">
      <text>
        <r>
          <rPr>
            <b/>
            <sz val="8"/>
            <rFont val="Tahoma"/>
            <family val="2"/>
          </rPr>
          <t>Vendido al 14/11/2002 a BRIANE S.A.C.
[ Fact 001-0009614  19/11/02 ]</t>
        </r>
      </text>
    </comment>
    <comment ref="D30" authorId="0">
      <text>
        <r>
          <rPr>
            <b/>
            <sz val="8"/>
            <rFont val="Tahoma"/>
            <family val="2"/>
          </rPr>
          <t>Vendido al 19/11/2002 a BRIANE S.A.C.
[ Fact 001-0009589  19/11/02 ]</t>
        </r>
      </text>
    </comment>
    <comment ref="B32" authorId="0">
      <text>
        <r>
          <rPr>
            <b/>
            <sz val="8"/>
            <rFont val="Tahoma"/>
            <family val="2"/>
          </rPr>
          <t>Vendido al 30/10/2002 a BRIANE S.A.C.
[ Fact 001-0009588  30/10/02 ]</t>
        </r>
      </text>
    </comment>
    <comment ref="B33" authorId="0">
      <text>
        <r>
          <rPr>
            <b/>
            <sz val="8"/>
            <rFont val="Tahoma"/>
            <family val="2"/>
          </rPr>
          <t>Vendido al 19/11/2002 a BRIANE S.A.C.
[ Fact 001-0009615  19/11/02 ]</t>
        </r>
      </text>
    </comment>
    <comment ref="B34" authorId="0">
      <text>
        <r>
          <rPr>
            <b/>
            <sz val="8"/>
            <rFont val="Tahoma"/>
            <family val="2"/>
          </rPr>
          <t>Vendido al 27/11/2002 a BRIANE S.A.C.
[ Fact 001-0009630  27/11/02 ]</t>
        </r>
      </text>
    </comment>
    <comment ref="B35" authorId="0">
      <text>
        <r>
          <rPr>
            <b/>
            <sz val="8"/>
            <rFont val="Tahoma"/>
            <family val="2"/>
          </rPr>
          <t>Vendido al 27/11/2002 a BRIANE S.A.C.
[ Fact 001-0009631  27/11/02 ]</t>
        </r>
      </text>
    </comment>
    <comment ref="B36" authorId="0">
      <text>
        <r>
          <rPr>
            <b/>
            <sz val="8"/>
            <rFont val="Tahoma"/>
            <family val="2"/>
          </rPr>
          <t>Vendido al 06/12/2002 a BRIANE S.A.C.
[ Fact 001-0009642  06/12/02 ]</t>
        </r>
      </text>
    </comment>
    <comment ref="D32" authorId="0">
      <text>
        <r>
          <rPr>
            <b/>
            <sz val="8"/>
            <rFont val="Tahoma"/>
            <family val="2"/>
          </rPr>
          <t>Vendido al 30/10/2002 a BRIANE S.A.C.
[ Fact 001-0009588  30/10/02 ]</t>
        </r>
      </text>
    </comment>
    <comment ref="D33" authorId="0">
      <text>
        <r>
          <rPr>
            <b/>
            <sz val="8"/>
            <rFont val="Tahoma"/>
            <family val="2"/>
          </rPr>
          <t>Vendido al 19/11/2002 a BRIANE S.A.C.
[ Fact 001-0009615  19/11/02 ]</t>
        </r>
      </text>
    </comment>
    <comment ref="D34" authorId="0">
      <text>
        <r>
          <rPr>
            <b/>
            <sz val="8"/>
            <rFont val="Tahoma"/>
            <family val="2"/>
          </rPr>
          <t>Vendido al 27/11/2002 a BRIANE S.A.C.
[ Fact 001-0009630  27/11/02 ]</t>
        </r>
      </text>
    </comment>
    <comment ref="D35" authorId="0">
      <text>
        <r>
          <rPr>
            <b/>
            <sz val="8"/>
            <rFont val="Tahoma"/>
            <family val="2"/>
          </rPr>
          <t>Vendido al 27/11/2002 a BRIANE S.A.C.
[ Fact 001-0009631  27/11/02 ]</t>
        </r>
      </text>
    </comment>
    <comment ref="D36" authorId="0">
      <text>
        <r>
          <rPr>
            <b/>
            <sz val="8"/>
            <rFont val="Tahoma"/>
            <family val="2"/>
          </rPr>
          <t>Vendido al 06/12/2002 a BRIANE S.A.C.
[ Fact 001-0009642  06/12/02 ]</t>
        </r>
      </text>
    </comment>
    <comment ref="C8" authorId="0">
      <text>
        <r>
          <rPr>
            <b/>
            <sz val="8"/>
            <rFont val="Tahoma"/>
            <family val="2"/>
          </rPr>
          <t xml:space="preserve">Se alquila carreta 332 placa ZG-3004, esta tiene problemas judiciales en huaral acc  R-110 6mtos.
</t>
        </r>
      </text>
    </comment>
    <comment ref="D15" authorId="0">
      <text>
        <r>
          <rPr>
            <b/>
            <sz val="8"/>
            <rFont val="Tahoma"/>
            <family val="2"/>
          </rPr>
          <t>Vendido al 27/09/2002 a BRIANE S.A.C. (transnevio s.a.c.) [ Fact 001-0009748  28/03/03 ]</t>
        </r>
      </text>
    </comment>
    <comment ref="B15" authorId="0">
      <text>
        <r>
          <rPr>
            <b/>
            <sz val="8"/>
            <rFont val="Tahoma"/>
            <family val="2"/>
          </rPr>
          <t>Vendido al 27/09/2002 a BRIANE S.A.C. (transnevio s.a.c.) [ Fact 001-0009748  28/03/03 ]</t>
        </r>
      </text>
    </comment>
    <comment ref="B31" authorId="0">
      <text>
        <r>
          <rPr>
            <b/>
            <sz val="8"/>
            <rFont val="Tahoma"/>
            <family val="2"/>
          </rPr>
          <t>Vendido al 27/09/2002 a BRIANE S.A.C. (transnevio s.a.c.) [ Fact 001-0009749  28/03/03 ]</t>
        </r>
      </text>
    </comment>
    <comment ref="D31" authorId="0">
      <text>
        <r>
          <rPr>
            <b/>
            <sz val="8"/>
            <rFont val="Tahoma"/>
            <family val="2"/>
          </rPr>
          <t>Vendido al 27/09/2002 a BRIANE S.A.C. (transnevio s.a.c.) [ Fact 001-0009749  28/03/03 ]</t>
        </r>
      </text>
    </comment>
  </commentList>
</comments>
</file>

<file path=xl/sharedStrings.xml><?xml version="1.0" encoding="utf-8"?>
<sst xmlns="http://schemas.openxmlformats.org/spreadsheetml/2006/main" count="4030" uniqueCount="646">
  <si>
    <t>Remolcadores</t>
  </si>
  <si>
    <t xml:space="preserve">Nro. de </t>
  </si>
  <si>
    <t>Placa de</t>
  </si>
  <si>
    <t>Clase</t>
  </si>
  <si>
    <t>Marca</t>
  </si>
  <si>
    <t>Año de</t>
  </si>
  <si>
    <t>Modelo</t>
  </si>
  <si>
    <t>Carroceria</t>
  </si>
  <si>
    <t>Nro. de</t>
  </si>
  <si>
    <t>Verificacion</t>
  </si>
  <si>
    <t>Peso</t>
  </si>
  <si>
    <t>Longitud</t>
  </si>
  <si>
    <t>Altura</t>
  </si>
  <si>
    <t>Ancho</t>
  </si>
  <si>
    <t xml:space="preserve">Tipo de </t>
  </si>
  <si>
    <t>Clasificación</t>
  </si>
  <si>
    <t>Interno</t>
  </si>
  <si>
    <t>Tarjeta</t>
  </si>
  <si>
    <t>Rodaje</t>
  </si>
  <si>
    <t>Fabr.</t>
  </si>
  <si>
    <t>Ejes</t>
  </si>
  <si>
    <t>Motor(tarjeta)</t>
  </si>
  <si>
    <t>Motor(fisico)</t>
  </si>
  <si>
    <t>Serie(Chasis)</t>
  </si>
  <si>
    <t>Serie(fisico)</t>
  </si>
  <si>
    <t>Ruedas</t>
  </si>
  <si>
    <t>Seco</t>
  </si>
  <si>
    <t>mts.</t>
  </si>
  <si>
    <t>Motor(Hp)</t>
  </si>
  <si>
    <t>x tipo</t>
  </si>
  <si>
    <t>G387 004466</t>
  </si>
  <si>
    <t>YG-1384</t>
  </si>
  <si>
    <t>Remolcador</t>
  </si>
  <si>
    <t>KENWORTH</t>
  </si>
  <si>
    <t>L-923</t>
  </si>
  <si>
    <t>C. Simple</t>
  </si>
  <si>
    <t>1R 698824</t>
  </si>
  <si>
    <t>YG-1386</t>
  </si>
  <si>
    <t>1R 680871</t>
  </si>
  <si>
    <t>YG-1387</t>
  </si>
  <si>
    <t>YG-1383</t>
  </si>
  <si>
    <t>1R 655896</t>
  </si>
  <si>
    <t>YG-1335</t>
  </si>
  <si>
    <t>L-924</t>
  </si>
  <si>
    <t>NHC250-467210</t>
  </si>
  <si>
    <t>Ok.</t>
  </si>
  <si>
    <t>1R 655766</t>
  </si>
  <si>
    <t>YG-1364</t>
  </si>
  <si>
    <t>YG-1368</t>
  </si>
  <si>
    <t>B338 006244</t>
  </si>
  <si>
    <t>YG-1367</t>
  </si>
  <si>
    <t>NH250-366731</t>
  </si>
  <si>
    <t>G387 003907</t>
  </si>
  <si>
    <t>YG-1362</t>
  </si>
  <si>
    <t>C 007826</t>
  </si>
  <si>
    <t>YG-1263</t>
  </si>
  <si>
    <t>LW-924</t>
  </si>
  <si>
    <t>1R 655768</t>
  </si>
  <si>
    <t>YG-1440</t>
  </si>
  <si>
    <t>YG-1388</t>
  </si>
  <si>
    <t>YG-1336</t>
  </si>
  <si>
    <t>1R 114921</t>
  </si>
  <si>
    <t>YG-1396</t>
  </si>
  <si>
    <t>1R 114922</t>
  </si>
  <si>
    <t>YG-1360</t>
  </si>
  <si>
    <t>YG-1345</t>
  </si>
  <si>
    <t>1R 697852</t>
  </si>
  <si>
    <t>YG-1327</t>
  </si>
  <si>
    <t>1R 756675</t>
  </si>
  <si>
    <t>YG-1334</t>
  </si>
  <si>
    <t>1R 718407</t>
  </si>
  <si>
    <t>YG-1395</t>
  </si>
  <si>
    <t>YG-1378</t>
  </si>
  <si>
    <t>1R 676748</t>
  </si>
  <si>
    <t>YG-1442</t>
  </si>
  <si>
    <t>C 014922</t>
  </si>
  <si>
    <t>YG-1461</t>
  </si>
  <si>
    <t>NHC250-467211</t>
  </si>
  <si>
    <t>1R 676744</t>
  </si>
  <si>
    <t>YG-1705</t>
  </si>
  <si>
    <t>D120-A-923</t>
  </si>
  <si>
    <t>1R 655904</t>
  </si>
  <si>
    <t>YG-6128</t>
  </si>
  <si>
    <t>W924A</t>
  </si>
  <si>
    <t>1R 686050</t>
  </si>
  <si>
    <t>YG-6125</t>
  </si>
  <si>
    <t>1R 266777</t>
  </si>
  <si>
    <t>YG-6162</t>
  </si>
  <si>
    <t>1R 686048</t>
  </si>
  <si>
    <t>YG-6127</t>
  </si>
  <si>
    <t>W-924</t>
  </si>
  <si>
    <t>1R 686044</t>
  </si>
  <si>
    <t>YG-6407</t>
  </si>
  <si>
    <t>1R 809732</t>
  </si>
  <si>
    <t>YG-6126</t>
  </si>
  <si>
    <t>C. Simple C/Lit.</t>
  </si>
  <si>
    <t>1R 686049</t>
  </si>
  <si>
    <t>YG-6133</t>
  </si>
  <si>
    <t>1R 251004</t>
  </si>
  <si>
    <t>YG-6124</t>
  </si>
  <si>
    <t>1R 655907</t>
  </si>
  <si>
    <t>YG-6123</t>
  </si>
  <si>
    <t>1R 251108</t>
  </si>
  <si>
    <t>YG-6134</t>
  </si>
  <si>
    <t>YG-6135</t>
  </si>
  <si>
    <t>1R 809731</t>
  </si>
  <si>
    <t>YG-6129</t>
  </si>
  <si>
    <t>YG-6036</t>
  </si>
  <si>
    <t>YG-6161</t>
  </si>
  <si>
    <t>1R 684515</t>
  </si>
  <si>
    <t>YG-6130</t>
  </si>
  <si>
    <t>1R 655906</t>
  </si>
  <si>
    <t>YG-6131</t>
  </si>
  <si>
    <t>1R 655905</t>
  </si>
  <si>
    <t>YG-6132</t>
  </si>
  <si>
    <t>1R 684516</t>
  </si>
  <si>
    <t>YG-6159</t>
  </si>
  <si>
    <t>1R 655891</t>
  </si>
  <si>
    <t>YG-6033</t>
  </si>
  <si>
    <t>1R 655892</t>
  </si>
  <si>
    <t>YG-6034</t>
  </si>
  <si>
    <t>Motor</t>
  </si>
  <si>
    <t>Serie</t>
  </si>
  <si>
    <t>1R 224918</t>
  </si>
  <si>
    <t>ZG-6706</t>
  </si>
  <si>
    <t>Semi_Remolque</t>
  </si>
  <si>
    <t>VALDERRAMA</t>
  </si>
  <si>
    <t>SRV-40-3</t>
  </si>
  <si>
    <t>Tolva Granelero</t>
  </si>
  <si>
    <t>s/m</t>
  </si>
  <si>
    <t>SRV-40-3-009</t>
  </si>
  <si>
    <t>1R 676746</t>
  </si>
  <si>
    <t>ZG-6709</t>
  </si>
  <si>
    <t>1R 676743</t>
  </si>
  <si>
    <t>ZG-6710</t>
  </si>
  <si>
    <t>ToLva Granelero</t>
  </si>
  <si>
    <t>SRV-40-3-008</t>
  </si>
  <si>
    <t>1R 676742</t>
  </si>
  <si>
    <t>ZG-6711</t>
  </si>
  <si>
    <t>SRV-40-3-010</t>
  </si>
  <si>
    <t>1R 676745</t>
  </si>
  <si>
    <t>ZG-6712</t>
  </si>
  <si>
    <t>SRV-40-3-011</t>
  </si>
  <si>
    <t>1R 655889</t>
  </si>
  <si>
    <t>ZG-6761</t>
  </si>
  <si>
    <t>SRV-40-3-020</t>
  </si>
  <si>
    <t>ZG-6762</t>
  </si>
  <si>
    <t>SRV-40-3-016</t>
  </si>
  <si>
    <t>1R 655908</t>
  </si>
  <si>
    <t>ZG-6763</t>
  </si>
  <si>
    <t>SRV-40-3-019</t>
  </si>
  <si>
    <t>ZG-6764</t>
  </si>
  <si>
    <t>SRV-40-3-018</t>
  </si>
  <si>
    <t>1R 655868</t>
  </si>
  <si>
    <t>ZG-6765</t>
  </si>
  <si>
    <t>SRV-40-3-017</t>
  </si>
  <si>
    <t>1R 655835</t>
  </si>
  <si>
    <t>ZG-6829</t>
  </si>
  <si>
    <t>SRV-40-3-036</t>
  </si>
  <si>
    <t>ZG-6832</t>
  </si>
  <si>
    <t>SRV-40-3-037</t>
  </si>
  <si>
    <t>ZG-6833</t>
  </si>
  <si>
    <t>SRV-40-3-039</t>
  </si>
  <si>
    <t>1R 655837</t>
  </si>
  <si>
    <t>ZG-6831</t>
  </si>
  <si>
    <t>SRV-40-3-038</t>
  </si>
  <si>
    <t>1R 655836</t>
  </si>
  <si>
    <t>ZG-6830</t>
  </si>
  <si>
    <t>SRV-40-3-035</t>
  </si>
  <si>
    <t>1R 655873</t>
  </si>
  <si>
    <t>ZG-6936</t>
  </si>
  <si>
    <t>SRV-40-3-049</t>
  </si>
  <si>
    <t>1R 655874</t>
  </si>
  <si>
    <t>ZG-6935</t>
  </si>
  <si>
    <t>SRV-40-3-050</t>
  </si>
  <si>
    <t>1R 655872</t>
  </si>
  <si>
    <t>ZG-6937</t>
  </si>
  <si>
    <t>SRV-40-3-051</t>
  </si>
  <si>
    <t>1R 655864</t>
  </si>
  <si>
    <t>ZG-7093</t>
  </si>
  <si>
    <t>SRV-40-3-124</t>
  </si>
  <si>
    <t>1R 656409</t>
  </si>
  <si>
    <t>ZG-7092</t>
  </si>
  <si>
    <t>SRV-40-3-125</t>
  </si>
  <si>
    <t>1R 526142</t>
  </si>
  <si>
    <t>ZG-7609</t>
  </si>
  <si>
    <t>SRV-40-3-146</t>
  </si>
  <si>
    <t>1R 655888</t>
  </si>
  <si>
    <t>ZG-7610</t>
  </si>
  <si>
    <t>SRV-40-3-147</t>
  </si>
  <si>
    <t>1R 862223</t>
  </si>
  <si>
    <t>ZG-7860</t>
  </si>
  <si>
    <t>SRV-30-3</t>
  </si>
  <si>
    <t>SRV-30-3-245</t>
  </si>
  <si>
    <t>1R 862236</t>
  </si>
  <si>
    <t>ZG-7862</t>
  </si>
  <si>
    <t>1R 862237</t>
  </si>
  <si>
    <t>ZG-7863</t>
  </si>
  <si>
    <t>1R 862224</t>
  </si>
  <si>
    <t>ZG-7861</t>
  </si>
  <si>
    <t>ZG-8181</t>
  </si>
  <si>
    <t>ZG-8551</t>
  </si>
  <si>
    <t>SRV-RYC-T45</t>
  </si>
  <si>
    <t>1R 629110</t>
  </si>
  <si>
    <t>ZG-6340</t>
  </si>
  <si>
    <t>TRAIL TEK</t>
  </si>
  <si>
    <t>DT-54-2P</t>
  </si>
  <si>
    <t>SRV-2N4054117</t>
  </si>
  <si>
    <t>Semi-remolques de 02 ejes</t>
  </si>
  <si>
    <t>ZG-1453</t>
  </si>
  <si>
    <t>1R 685461</t>
  </si>
  <si>
    <t>ZG-1616</t>
  </si>
  <si>
    <t>FRUEHAUF</t>
  </si>
  <si>
    <t>S/Modelo</t>
  </si>
  <si>
    <t>Plataforma</t>
  </si>
  <si>
    <t>FWC-510504</t>
  </si>
  <si>
    <t>1R 718811</t>
  </si>
  <si>
    <t>ZG-1457</t>
  </si>
  <si>
    <t>Baranda/Plataforma</t>
  </si>
  <si>
    <t>FWC-510507</t>
  </si>
  <si>
    <t>1R 718812</t>
  </si>
  <si>
    <t>ZG-1618</t>
  </si>
  <si>
    <t>FWD-819203</t>
  </si>
  <si>
    <t>ZG-1431</t>
  </si>
  <si>
    <t>ZG-1454</t>
  </si>
  <si>
    <t>1R 684849</t>
  </si>
  <si>
    <t>ZG-1521</t>
  </si>
  <si>
    <t>FWD-750201</t>
  </si>
  <si>
    <t>ZG-1433</t>
  </si>
  <si>
    <t>ZG-1465</t>
  </si>
  <si>
    <t>1R 684850</t>
  </si>
  <si>
    <t>ZG-1477</t>
  </si>
  <si>
    <t>ZG-1450</t>
  </si>
  <si>
    <t>ZG-3004</t>
  </si>
  <si>
    <t>ZG-3005</t>
  </si>
  <si>
    <t>ZG-3006</t>
  </si>
  <si>
    <t>ZG-3480</t>
  </si>
  <si>
    <t>ZG-3181</t>
  </si>
  <si>
    <t>ZG-3482</t>
  </si>
  <si>
    <t>ZG-3483</t>
  </si>
  <si>
    <t>ZG-3484</t>
  </si>
  <si>
    <t>ZG-3485</t>
  </si>
  <si>
    <t>ZG-3486</t>
  </si>
  <si>
    <t>ZG-3487</t>
  </si>
  <si>
    <t>ZG-3488</t>
  </si>
  <si>
    <t>ZG-3489</t>
  </si>
  <si>
    <t>ZG-3490</t>
  </si>
  <si>
    <t>ZG-3491</t>
  </si>
  <si>
    <t>Semi-remolques de 03 ejes</t>
  </si>
  <si>
    <t>1R 726966</t>
  </si>
  <si>
    <t>ZG-1462</t>
  </si>
  <si>
    <t>Baranda Plataforma</t>
  </si>
  <si>
    <t>FWC-510512</t>
  </si>
  <si>
    <t>1R 793373</t>
  </si>
  <si>
    <t>ZG-1432</t>
  </si>
  <si>
    <t>FWC-510508</t>
  </si>
  <si>
    <t>1R 764527</t>
  </si>
  <si>
    <t>ZG-1448</t>
  </si>
  <si>
    <t>FWC-510511</t>
  </si>
  <si>
    <t>1R 764528</t>
  </si>
  <si>
    <t>ZG-1507</t>
  </si>
  <si>
    <t>FWD-750207</t>
  </si>
  <si>
    <t>008007</t>
  </si>
  <si>
    <t>ZG-1682</t>
  </si>
  <si>
    <t xml:space="preserve"> Plataforma</t>
  </si>
  <si>
    <t>FWD-250206</t>
  </si>
  <si>
    <t>006297</t>
  </si>
  <si>
    <t>ZG-1463</t>
  </si>
  <si>
    <t>FWD-819307</t>
  </si>
  <si>
    <t>1R 807658</t>
  </si>
  <si>
    <t>ZG-3003</t>
  </si>
  <si>
    <t>HAUG</t>
  </si>
  <si>
    <t>Plataforma/Baranda</t>
  </si>
  <si>
    <t>H-014</t>
  </si>
  <si>
    <t>1R 676747</t>
  </si>
  <si>
    <t>ZG-6708</t>
  </si>
  <si>
    <t>SRP-40-3</t>
  </si>
  <si>
    <t>SRP-40-3-014</t>
  </si>
  <si>
    <t>1R 669172</t>
  </si>
  <si>
    <t>ZG-6707</t>
  </si>
  <si>
    <t>SRP-40-3-013</t>
  </si>
  <si>
    <t>1R 655862</t>
  </si>
  <si>
    <t>ZG-6837</t>
  </si>
  <si>
    <t>SRP-40-3-032</t>
  </si>
  <si>
    <t>1R 268074</t>
  </si>
  <si>
    <t>ZG-6834</t>
  </si>
  <si>
    <t>SRP-40-3-034</t>
  </si>
  <si>
    <t>1R 869422</t>
  </si>
  <si>
    <t>ZG-6836</t>
  </si>
  <si>
    <t>SRP-40-3-031</t>
  </si>
  <si>
    <t>1R 268075</t>
  </si>
  <si>
    <t>ZG-6835</t>
  </si>
  <si>
    <t>SRP-40-3-033</t>
  </si>
  <si>
    <t>Kilometraje recorrido de los componentes al 31/05/96</t>
  </si>
  <si>
    <t>Tractores de 101 al 123</t>
  </si>
  <si>
    <t>Motores</t>
  </si>
  <si>
    <t>Transmisiones</t>
  </si>
  <si>
    <t>Diferenciales</t>
  </si>
  <si>
    <t>Unidad</t>
  </si>
  <si>
    <t>Placas</t>
  </si>
  <si>
    <t>RG-[1'000,000]</t>
  </si>
  <si>
    <t>Vida Util</t>
  </si>
  <si>
    <t>T1-[400,000]</t>
  </si>
  <si>
    <t>T2-[400,000]</t>
  </si>
  <si>
    <t>D1-[400,000]</t>
  </si>
  <si>
    <t>D2-[400,000]</t>
  </si>
  <si>
    <t>Tractores de 151 al 170</t>
  </si>
  <si>
    <t>YG-6035</t>
  </si>
  <si>
    <t xml:space="preserve">      RG : Reparación General</t>
  </si>
  <si>
    <t>T1 : Transmisión Principal</t>
  </si>
  <si>
    <t>D1 : Diferencial Delantero</t>
  </si>
  <si>
    <t>T2 : Transmisión Auxiliar</t>
  </si>
  <si>
    <t>D2 : Diferencial Posterior</t>
  </si>
  <si>
    <t>Nota :</t>
  </si>
  <si>
    <t>Se considera como máximos de vida util 1000000 kms para motores y 400000 kms para el resto de c/componente(T1,T2,D1 y D2)</t>
  </si>
  <si>
    <t>Datos de tolvas según certificados de fabricación</t>
  </si>
  <si>
    <t>Semiremolque Valderrama</t>
  </si>
  <si>
    <t>Tipo :</t>
  </si>
  <si>
    <t>Tolva Granelera</t>
  </si>
  <si>
    <t>Del 200 al 221 (22 tolvas)</t>
  </si>
  <si>
    <t>Nro de ejes</t>
  </si>
  <si>
    <t>Largo :</t>
  </si>
  <si>
    <t>10.61 mts.</t>
  </si>
  <si>
    <t>Altura :</t>
  </si>
  <si>
    <t xml:space="preserve"> 3.30  mts.</t>
  </si>
  <si>
    <t>Ancho :</t>
  </si>
  <si>
    <t xml:space="preserve"> 2.60  mts.</t>
  </si>
  <si>
    <t>Reparaciones en componentes</t>
  </si>
  <si>
    <t>Trans_1</t>
  </si>
  <si>
    <t>Trans_2</t>
  </si>
  <si>
    <t>Difer_1</t>
  </si>
  <si>
    <t>corrección</t>
  </si>
  <si>
    <t>cambio</t>
  </si>
  <si>
    <t>correccion : asignación de kms. errado, se rectifica con nuevo valor</t>
  </si>
  <si>
    <t>cambio : traslado de un componente a una unidad, no necesariamente reparado</t>
  </si>
  <si>
    <t>1R1165969</t>
  </si>
  <si>
    <t>SRV-30-3-271</t>
  </si>
  <si>
    <t>SRV-30-3-248</t>
  </si>
  <si>
    <t>SRV-30-3-247</t>
  </si>
  <si>
    <t>1R1176208</t>
  </si>
  <si>
    <t xml:space="preserve">ToLva </t>
  </si>
  <si>
    <t>SRV-30-3-008</t>
  </si>
  <si>
    <t>1R1239365</t>
  </si>
  <si>
    <t>ZG-8712</t>
  </si>
  <si>
    <t>SRV-30-3-249</t>
  </si>
  <si>
    <t>ZG-8742</t>
  </si>
  <si>
    <t>SRV-30-3-026</t>
  </si>
  <si>
    <t>A002708</t>
  </si>
  <si>
    <t>A179738</t>
  </si>
  <si>
    <t>ZG-9419</t>
  </si>
  <si>
    <t>SRV-45C</t>
  </si>
  <si>
    <t>Volquete</t>
  </si>
  <si>
    <t>SR-471-98-3897</t>
  </si>
  <si>
    <t>A211184</t>
  </si>
  <si>
    <t>ZG-9569</t>
  </si>
  <si>
    <t>SR-472-98-3898</t>
  </si>
  <si>
    <t>A211182</t>
  </si>
  <si>
    <t>ZG-9567</t>
  </si>
  <si>
    <t>SR-474-98-3900</t>
  </si>
  <si>
    <t>A211183</t>
  </si>
  <si>
    <t>ZG-9568</t>
  </si>
  <si>
    <t>SR-473-98-3899</t>
  </si>
  <si>
    <t>A323861</t>
  </si>
  <si>
    <t>ZI-1274</t>
  </si>
  <si>
    <t>MMRR99</t>
  </si>
  <si>
    <t>Tolva</t>
  </si>
  <si>
    <t>MMRR00299</t>
  </si>
  <si>
    <t>A323860</t>
  </si>
  <si>
    <t>ZI-1275</t>
  </si>
  <si>
    <t>MMRR00499</t>
  </si>
  <si>
    <t>A317262</t>
  </si>
  <si>
    <t>ZI-1241</t>
  </si>
  <si>
    <t>MMRR00599</t>
  </si>
  <si>
    <t>A317261</t>
  </si>
  <si>
    <t>ZI-1240</t>
  </si>
  <si>
    <t>MMRR00399</t>
  </si>
  <si>
    <t>Siniestrado</t>
  </si>
  <si>
    <t>A188054</t>
  </si>
  <si>
    <t>PLATAFORMA/BARANDA</t>
  </si>
  <si>
    <t>H-031</t>
  </si>
  <si>
    <t>1R684842</t>
  </si>
  <si>
    <t>H-023</t>
  </si>
  <si>
    <t>1R685173</t>
  </si>
  <si>
    <t>H-032</t>
  </si>
  <si>
    <t>A225764</t>
  </si>
  <si>
    <t>H-015</t>
  </si>
  <si>
    <t>ZG-3481</t>
  </si>
  <si>
    <t>A227098</t>
  </si>
  <si>
    <t>H-022</t>
  </si>
  <si>
    <t>A225763</t>
  </si>
  <si>
    <t>H-024</t>
  </si>
  <si>
    <t>A227097</t>
  </si>
  <si>
    <t>H-025</t>
  </si>
  <si>
    <t>1R685172</t>
  </si>
  <si>
    <t>H-027</t>
  </si>
  <si>
    <t>1R685171</t>
  </si>
  <si>
    <t>H-029</t>
  </si>
  <si>
    <t>1R685176</t>
  </si>
  <si>
    <t>H-030</t>
  </si>
  <si>
    <t>1R685104</t>
  </si>
  <si>
    <t>H-026</t>
  </si>
  <si>
    <t>1R685175</t>
  </si>
  <si>
    <t>H-028</t>
  </si>
  <si>
    <t>MECAR</t>
  </si>
  <si>
    <t>SATECI</t>
  </si>
  <si>
    <t>REMCASA</t>
  </si>
  <si>
    <t>VAMDEN PLAS</t>
  </si>
  <si>
    <t>Carretas 02 ejes</t>
  </si>
  <si>
    <t>Carretas 03 ejes</t>
  </si>
  <si>
    <t>Tolvas de 03 ejes</t>
  </si>
  <si>
    <t xml:space="preserve">Informe de Flota  :  " TRANSCOSTA S.A." </t>
  </si>
  <si>
    <t xml:space="preserve"> </t>
  </si>
  <si>
    <t>***YG-1383</t>
  </si>
  <si>
    <t>***YG-1388</t>
  </si>
  <si>
    <t>***YG-1336</t>
  </si>
  <si>
    <t>***YG-1378</t>
  </si>
  <si>
    <t>***YG-1368</t>
  </si>
  <si>
    <t>Placa</t>
  </si>
  <si>
    <t>Semiremolque</t>
  </si>
  <si>
    <t>Conductor</t>
  </si>
  <si>
    <t># Codigo</t>
  </si>
  <si>
    <t># Int.</t>
  </si>
  <si>
    <t>Nombre</t>
  </si>
  <si>
    <t>Zacarias Felix Huaroc</t>
  </si>
  <si>
    <t>Unidad Desarmada en Talleres</t>
  </si>
  <si>
    <t>Unidad en Proceso de Repotenciación</t>
  </si>
  <si>
    <t>0D89</t>
  </si>
  <si>
    <t>Luis Otero Coba</t>
  </si>
  <si>
    <t>0D81</t>
  </si>
  <si>
    <t>Juan Villavicencio Gonza</t>
  </si>
  <si>
    <t>0D90</t>
  </si>
  <si>
    <t>Silvestre Luque Cutipa</t>
  </si>
  <si>
    <t>0D97</t>
  </si>
  <si>
    <t>Manuel Borja Loza</t>
  </si>
  <si>
    <t>0P01</t>
  </si>
  <si>
    <t>Jose Cabrera Galvez</t>
  </si>
  <si>
    <t>0D16</t>
  </si>
  <si>
    <t>Eusebio Yllaconza Cabezas</t>
  </si>
  <si>
    <t>0D73</t>
  </si>
  <si>
    <t>Manuel Otero Coba</t>
  </si>
  <si>
    <t>0D69</t>
  </si>
  <si>
    <t>Pedro Salerno Galvez</t>
  </si>
  <si>
    <t>Julian Vilcahuaman Carhuamaca</t>
  </si>
  <si>
    <t>Fredy Ortiz Pacheco</t>
  </si>
  <si>
    <t>Walter Vallejos Silva</t>
  </si>
  <si>
    <t>0D45</t>
  </si>
  <si>
    <t>0D43</t>
  </si>
  <si>
    <t>0P05</t>
  </si>
  <si>
    <t>0D21</t>
  </si>
  <si>
    <t>0H01</t>
  </si>
  <si>
    <t>0D40</t>
  </si>
  <si>
    <t>Jorge Huamani Neyra</t>
  </si>
  <si>
    <t>Eufemio Lucana Caballero</t>
  </si>
  <si>
    <t>Miguel Tejada Llauce</t>
  </si>
  <si>
    <t>0D86</t>
  </si>
  <si>
    <t>Antonio Alvarado Castillo</t>
  </si>
  <si>
    <t>0D23</t>
  </si>
  <si>
    <t>Eulogio Diaz  Loza</t>
  </si>
  <si>
    <t>Pablo Sandoval Falcon</t>
  </si>
  <si>
    <t>0D01</t>
  </si>
  <si>
    <t>0D12</t>
  </si>
  <si>
    <t>Eustaquio Villavicencio Salas</t>
  </si>
  <si>
    <t>0D49</t>
  </si>
  <si>
    <t>Jose Gomez Martinez</t>
  </si>
  <si>
    <t>0D36</t>
  </si>
  <si>
    <t>Mariano Asmat Centeno</t>
  </si>
  <si>
    <t>0D28</t>
  </si>
  <si>
    <t>Marino Torre Sanchez</t>
  </si>
  <si>
    <t>0D18</t>
  </si>
  <si>
    <t>0D29</t>
  </si>
  <si>
    <t>Francisco Sanchez Asmat</t>
  </si>
  <si>
    <t>Cisterna</t>
  </si>
  <si>
    <t>Mv1</t>
  </si>
  <si>
    <t>Mv2</t>
  </si>
  <si>
    <t>ZG-2581</t>
  </si>
  <si>
    <t>ZG-1401</t>
  </si>
  <si>
    <t>Furgon</t>
  </si>
  <si>
    <t>Cmta-Pickup</t>
  </si>
  <si>
    <t>PD-2298</t>
  </si>
  <si>
    <t>OO-6373</t>
  </si>
  <si>
    <t>ZG-7952</t>
  </si>
  <si>
    <t>Distribución General de Flota Operativa</t>
  </si>
  <si>
    <t>A272256</t>
  </si>
  <si>
    <t>YG-6385</t>
  </si>
  <si>
    <t>K-100</t>
  </si>
  <si>
    <t>c. Simple</t>
  </si>
  <si>
    <t>1XKED29X6FJ364257</t>
  </si>
  <si>
    <t>?</t>
  </si>
  <si>
    <t>ZG-6930</t>
  </si>
  <si>
    <t>Repotenciacion</t>
  </si>
  <si>
    <t>Capac.</t>
  </si>
  <si>
    <t>Tonelada</t>
  </si>
  <si>
    <t>30tns</t>
  </si>
  <si>
    <t>Descripción</t>
  </si>
  <si>
    <t>Caracteristicas de los Vehiculos de Transporte Ofertados</t>
  </si>
  <si>
    <t>Lugar actual de los vehiculos   :</t>
  </si>
  <si>
    <t>Nombre o Razón social  ...........:</t>
  </si>
  <si>
    <t>Representante legal  ................:</t>
  </si>
  <si>
    <t>Fecha   .....................................:</t>
  </si>
  <si>
    <t>Domicilio fiscal  ........................:</t>
  </si>
  <si>
    <t>Av. Argentina 1300 Lima</t>
  </si>
  <si>
    <t xml:space="preserve">TRANSCOSTA S. A </t>
  </si>
  <si>
    <t>JORGE MÁLAGA COCHELLA</t>
  </si>
  <si>
    <t>Av. Argentina 1300 LIMA</t>
  </si>
  <si>
    <t>28 de Marzo de 2,001</t>
  </si>
  <si>
    <t>N. I. T.  : 20100019354</t>
  </si>
  <si>
    <t>Firma : ___________________________</t>
  </si>
  <si>
    <t>Mv4</t>
  </si>
  <si>
    <t>PGL-093</t>
  </si>
  <si>
    <t>0D99</t>
  </si>
  <si>
    <t>Zenon Reyes Caraza</t>
  </si>
  <si>
    <t>0D47</t>
  </si>
  <si>
    <t>Luis Cabrera Luza</t>
  </si>
  <si>
    <t>0D55</t>
  </si>
  <si>
    <t>Cesar Cabrera Vallejos</t>
  </si>
  <si>
    <t>0H04</t>
  </si>
  <si>
    <t>Julian Flores Chiri</t>
  </si>
  <si>
    <t>Vendido a Ransa Comercial [25/01/2001]</t>
  </si>
  <si>
    <t>A0744555</t>
  </si>
  <si>
    <t>SRV403053</t>
  </si>
  <si>
    <t>Item</t>
  </si>
  <si>
    <t>Cambio de placas al 15/04/2002</t>
  </si>
  <si>
    <t>1a</t>
  </si>
  <si>
    <t>2a</t>
  </si>
  <si>
    <t>3a</t>
  </si>
  <si>
    <t>4a</t>
  </si>
  <si>
    <t>5a</t>
  </si>
  <si>
    <t>1b</t>
  </si>
  <si>
    <t>2b</t>
  </si>
  <si>
    <t>3b</t>
  </si>
  <si>
    <t>4b</t>
  </si>
  <si>
    <t>5b</t>
  </si>
  <si>
    <t xml:space="preserve">   Antes del cambio</t>
  </si>
  <si>
    <t xml:space="preserve">   Despues del Cambio</t>
  </si>
  <si>
    <t>-------&gt;</t>
  </si>
  <si>
    <t xml:space="preserve"> Unidades en alquiler a San Fernando</t>
  </si>
  <si>
    <t>Sin Afectaciones</t>
  </si>
  <si>
    <t>Chasis duplicado con R-112</t>
  </si>
  <si>
    <t>Chasis duplicado con R-114</t>
  </si>
  <si>
    <t>Embargo al 21/04/00 en Barranca</t>
  </si>
  <si>
    <t>Embargo al 27/01/99 en Chosica</t>
  </si>
  <si>
    <t>Fecha</t>
  </si>
  <si>
    <t>xxx</t>
  </si>
  <si>
    <t>Se cambio Razon Social y Motor sin problemas</t>
  </si>
  <si>
    <t>Gravámenes en la ORLC</t>
  </si>
  <si>
    <t>NH250-366728</t>
  </si>
  <si>
    <t>C 014845</t>
  </si>
  <si>
    <t>1R 684478</t>
  </si>
  <si>
    <t>A0431577</t>
  </si>
  <si>
    <t>NHC250467209</t>
  </si>
  <si>
    <t>1R 779667</t>
  </si>
  <si>
    <t>A0925362</t>
  </si>
  <si>
    <t>1R655893</t>
  </si>
  <si>
    <t>Año de Fabr.</t>
  </si>
  <si>
    <t>Modelo  :</t>
  </si>
  <si>
    <t>Marca  :</t>
  </si>
  <si>
    <t>Serie     :</t>
  </si>
  <si>
    <t>Clase    :</t>
  </si>
  <si>
    <t>Nro. Ejes:</t>
  </si>
  <si>
    <t>SEMIREMOLQUE</t>
  </si>
  <si>
    <t>Grabado de Datos en Plaquetas de Aluminio   de medidas  09cm x 14cm</t>
  </si>
  <si>
    <t>YG-1647</t>
  </si>
  <si>
    <t>RIV-361</t>
  </si>
  <si>
    <t>TC-01</t>
  </si>
  <si>
    <t>Oficio</t>
  </si>
  <si>
    <t>Expediente</t>
  </si>
  <si>
    <t>70-90-00911297</t>
  </si>
  <si>
    <t>44-15-00039224</t>
  </si>
  <si>
    <t>70-90-00901933</t>
  </si>
  <si>
    <t>44-15-00019956</t>
  </si>
  <si>
    <t>70-90-00901932</t>
  </si>
  <si>
    <t>70-90-00901925</t>
  </si>
  <si>
    <t>70-90-00901926</t>
  </si>
  <si>
    <t>70-90-0090927</t>
  </si>
  <si>
    <t>70-90-0090928</t>
  </si>
  <si>
    <t>70-90-0090929</t>
  </si>
  <si>
    <t>70-90-0090930</t>
  </si>
  <si>
    <t>70-90-0090931</t>
  </si>
  <si>
    <t>70-90-0090932</t>
  </si>
  <si>
    <t xml:space="preserve"> Levantamiento de la Orden de Captura e Internamiento</t>
  </si>
  <si>
    <r>
      <t xml:space="preserve">     Observacion</t>
    </r>
    <r>
      <rPr>
        <b/>
        <sz val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S</t>
    </r>
    <r>
      <rPr>
        <b/>
        <sz val="9"/>
        <rFont val="Arial"/>
        <family val="2"/>
      </rPr>
      <t xml:space="preserve">erviciode </t>
    </r>
    <r>
      <rPr>
        <b/>
        <sz val="12"/>
        <color indexed="12"/>
        <rFont val="Arial"/>
        <family val="2"/>
      </rPr>
      <t>A</t>
    </r>
    <r>
      <rPr>
        <b/>
        <sz val="9"/>
        <rFont val="Arial"/>
        <family val="2"/>
      </rPr>
      <t xml:space="preserve">dministracion </t>
    </r>
    <r>
      <rPr>
        <b/>
        <sz val="12"/>
        <color indexed="12"/>
        <rFont val="Arial"/>
        <family val="2"/>
      </rPr>
      <t>T</t>
    </r>
    <r>
      <rPr>
        <b/>
        <sz val="9"/>
        <rFont val="Arial"/>
        <family val="2"/>
      </rPr>
      <t>ributaria</t>
    </r>
  </si>
  <si>
    <t>Unidad Inoperativa / Desarmada</t>
  </si>
  <si>
    <t>1R 268072V</t>
  </si>
  <si>
    <t>1R 655875V</t>
  </si>
  <si>
    <t>1R 655867V</t>
  </si>
  <si>
    <t>1R 247680S</t>
  </si>
  <si>
    <r>
      <t xml:space="preserve">Unidades </t>
    </r>
    <r>
      <rPr>
        <b/>
        <u val="single"/>
        <sz val="12"/>
        <rFont val="Arial"/>
        <family val="2"/>
      </rPr>
      <t>Inoperativas</t>
    </r>
    <r>
      <rPr>
        <sz val="12"/>
        <rFont val="Arial"/>
        <family val="2"/>
      </rPr>
      <t xml:space="preserve"> : Remolcadores</t>
    </r>
  </si>
  <si>
    <r>
      <t xml:space="preserve">Unidades </t>
    </r>
    <r>
      <rPr>
        <b/>
        <u val="single"/>
        <sz val="12"/>
        <rFont val="Arial"/>
        <family val="2"/>
      </rPr>
      <t>Operativas</t>
    </r>
    <r>
      <rPr>
        <sz val="12"/>
        <rFont val="Arial"/>
        <family val="2"/>
      </rPr>
      <t xml:space="preserve"> : Remolcadores</t>
    </r>
  </si>
  <si>
    <t>Solo Chasis</t>
  </si>
  <si>
    <t>Chasis, Cabina, pocos accesorios</t>
  </si>
  <si>
    <t>Solo 1/2 Chasis</t>
  </si>
  <si>
    <t>Chasis partido, Cabina, pocos accesorios</t>
  </si>
  <si>
    <t>Falta reparar motor</t>
  </si>
  <si>
    <t>Solo Chasis, pocos accesorios</t>
  </si>
  <si>
    <t>Chasis doblado, Cabina siniestrada, pocos accesorios</t>
  </si>
  <si>
    <t>342,343,344,302,308,315,324,332</t>
  </si>
  <si>
    <t xml:space="preserve"> Unidades en alquiler a Ransa Comercial</t>
  </si>
  <si>
    <t>vendido</t>
  </si>
  <si>
    <t>Vendido</t>
  </si>
  <si>
    <t>Desarmado</t>
  </si>
  <si>
    <t>Chasis desarmado, sin piston hidraulico</t>
  </si>
  <si>
    <t>Siniestrado, INOPERATIVO</t>
  </si>
  <si>
    <t xml:space="preserve"> 334, 338.</t>
  </si>
  <si>
    <t>343, 344, 315, 324.</t>
  </si>
  <si>
    <t>Solo Chasis, siniestrado en accidente T.P.C.</t>
  </si>
  <si>
    <t>Solo Chasis, se le traspaso todo del R-117</t>
  </si>
  <si>
    <t>Z</t>
  </si>
  <si>
    <t>G</t>
  </si>
  <si>
    <t xml:space="preserve"> - </t>
  </si>
  <si>
    <t>Y</t>
  </si>
  <si>
    <t>I</t>
  </si>
  <si>
    <t>Hp</t>
  </si>
  <si>
    <t>Unidad Inoperativa desde el 23/06/2004</t>
  </si>
  <si>
    <t>Unidad Inoperativa desde el 15/09/2007</t>
  </si>
  <si>
    <t>Unidad Inoperativa desde el 11/08/2003</t>
  </si>
  <si>
    <t>Unidad Inoperativa desde el 21/10/2002</t>
  </si>
  <si>
    <t>Unidad Inoperativa desde el 25/06/2003</t>
  </si>
  <si>
    <t>Unidad Inoperativa desde el 17/10/2007</t>
  </si>
  <si>
    <t>Unidad Inoperativa desde el 10/05/2005</t>
  </si>
  <si>
    <t>Unidad Inoperativa / Desarmada al 13/02/2003</t>
  </si>
  <si>
    <t>Unidad Vendida a la Municipalidad de Lima Metropolitana</t>
  </si>
  <si>
    <t>Unidad Inoperativa / Siniestro Total al 22/11/202</t>
  </si>
  <si>
    <t>Relacion de Unidades de Transcosta S.A.C.</t>
  </si>
  <si>
    <t>Itm</t>
  </si>
  <si>
    <t>Ult_Dig</t>
  </si>
  <si>
    <t>Chasis partido, Cabina y accesorios pasan a R-109</t>
  </si>
  <si>
    <t>Taller - TC/SAC</t>
  </si>
  <si>
    <t>Vendido - Vitaliano Delgado 18/06/2007</t>
  </si>
  <si>
    <t>Vendido - Tolvas SAC 07/05/2007</t>
  </si>
  <si>
    <t>Vendido - Munic.Metr.Lima 22/05/2008</t>
  </si>
  <si>
    <t>Vendido - Briane SAC  17/03/2007</t>
  </si>
  <si>
    <t>Alquiler  - RANSA</t>
  </si>
  <si>
    <t>Alquiler  - ALSA</t>
  </si>
  <si>
    <t xml:space="preserve"> Unidad Vendida a la Municiplaidad Metropolitana de Lima</t>
  </si>
  <si>
    <t>Kgs</t>
  </si>
  <si>
    <t>A227096</t>
  </si>
  <si>
    <t>TRAIMOBILE</t>
  </si>
  <si>
    <t>71-121-02010</t>
  </si>
  <si>
    <t>Otros</t>
  </si>
  <si>
    <t>ZG-1402</t>
  </si>
  <si>
    <t>S/MODELO</t>
  </si>
  <si>
    <t>FWC510512</t>
  </si>
  <si>
    <t xml:space="preserve"> -.- </t>
  </si>
  <si>
    <t>H030</t>
  </si>
  <si>
    <t>SRV403038</t>
  </si>
  <si>
    <t>Grabado de Datos en Plaquetas de Aluminio   de medidas  10.5cm(largo) x 15cm(ancho)</t>
  </si>
</sst>
</file>

<file path=xl/styles.xml><?xml version="1.0" encoding="utf-8"?>
<styleSheet xmlns="http://schemas.openxmlformats.org/spreadsheetml/2006/main">
  <numFmts count="4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_(&quot;S/.&quot;* #,##0_);_(&quot;S/.&quot;* \(#,##0\);_(&quot;S/.&quot;* &quot;-&quot;_);_(@_)"/>
    <numFmt numFmtId="187" formatCode="_(&quot;S/.&quot;* #,##0.00_);_(&quot;S/.&quot;* \(#,##0.00\);_(&quot;S/.&quot;* &quot;-&quot;??_);_(@_)"/>
    <numFmt numFmtId="188" formatCode="_(* #,##0_);_(* \(#,##0\);_(* &quot;-&quot;??_);_(@_)"/>
    <numFmt numFmtId="189" formatCode="00"/>
    <numFmt numFmtId="190" formatCode="\ \ @"/>
    <numFmt numFmtId="191" formatCode="\ \ \ @"/>
    <numFmt numFmtId="192" formatCode="##"/>
    <numFmt numFmtId="193" formatCode="\ dd/mm/yyyy"/>
    <numFmt numFmtId="194" formatCode="0.00000"/>
    <numFmt numFmtId="195" formatCode="0.000000"/>
    <numFmt numFmtId="196" formatCode="0.0000000"/>
    <numFmt numFmtId="197" formatCode="0.0000"/>
    <numFmt numFmtId="198" formatCode="0.000"/>
  </numFmts>
  <fonts count="8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2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sz val="8"/>
      <name val="Tahoma"/>
      <family val="2"/>
    </font>
    <font>
      <sz val="12"/>
      <color indexed="14"/>
      <name val="Arial"/>
      <family val="2"/>
    </font>
    <font>
      <sz val="10"/>
      <color indexed="22"/>
      <name val="Arial"/>
      <family val="2"/>
    </font>
    <font>
      <b/>
      <sz val="12"/>
      <color indexed="50"/>
      <name val="Arial"/>
      <family val="2"/>
    </font>
    <font>
      <b/>
      <sz val="8"/>
      <color indexed="50"/>
      <name val="Arial"/>
      <family val="2"/>
    </font>
    <font>
      <b/>
      <sz val="10"/>
      <color indexed="50"/>
      <name val="Arial"/>
      <family val="2"/>
    </font>
    <font>
      <b/>
      <sz val="9"/>
      <color indexed="50"/>
      <name val="Arial"/>
      <family val="2"/>
    </font>
    <font>
      <sz val="7"/>
      <color indexed="12"/>
      <name val="Arial"/>
      <family val="2"/>
    </font>
    <font>
      <b/>
      <sz val="10"/>
      <color indexed="57"/>
      <name val="Arial"/>
      <family val="2"/>
    </font>
    <font>
      <sz val="10"/>
      <color indexed="48"/>
      <name val="Arial"/>
      <family val="2"/>
    </font>
    <font>
      <b/>
      <sz val="12"/>
      <color indexed="12"/>
      <name val="Arial"/>
      <family val="2"/>
    </font>
    <font>
      <sz val="10"/>
      <name val="Copperplate Gothic Bold"/>
      <family val="2"/>
    </font>
    <font>
      <sz val="8"/>
      <name val="Arial Narrow"/>
      <family val="2"/>
    </font>
    <font>
      <b/>
      <u val="single"/>
      <sz val="12"/>
      <name val="Arial"/>
      <family val="2"/>
    </font>
    <font>
      <sz val="6"/>
      <color indexed="10"/>
      <name val="Arial"/>
      <family val="2"/>
    </font>
    <font>
      <sz val="12"/>
      <color indexed="61"/>
      <name val="Arial"/>
      <family val="2"/>
    </font>
    <font>
      <sz val="10"/>
      <color indexed="61"/>
      <name val="Arial"/>
      <family val="2"/>
    </font>
    <font>
      <sz val="9"/>
      <color indexed="61"/>
      <name val="Arial"/>
      <family val="2"/>
    </font>
    <font>
      <sz val="8"/>
      <color indexed="61"/>
      <name val="Arial"/>
      <family val="2"/>
    </font>
    <font>
      <sz val="7"/>
      <name val="Arial"/>
      <family val="2"/>
    </font>
    <font>
      <sz val="7"/>
      <color indexed="61"/>
      <name val="Arial"/>
      <family val="2"/>
    </font>
    <font>
      <b/>
      <i/>
      <sz val="10"/>
      <color indexed="61"/>
      <name val="Arial"/>
      <family val="2"/>
    </font>
    <font>
      <sz val="9"/>
      <color indexed="46"/>
      <name val="Arial"/>
      <family val="2"/>
    </font>
    <font>
      <sz val="8"/>
      <color indexed="46"/>
      <name val="Arial"/>
      <family val="2"/>
    </font>
    <font>
      <b/>
      <sz val="8"/>
      <color indexed="10"/>
      <name val="Arial"/>
      <family val="2"/>
    </font>
    <font>
      <b/>
      <i/>
      <sz val="10"/>
      <color indexed="2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21" borderId="1" applyNumberFormat="0" applyAlignment="0" applyProtection="0"/>
    <xf numFmtId="0" fontId="74" fillId="22" borderId="2" applyNumberFormat="0" applyAlignment="0" applyProtection="0"/>
    <xf numFmtId="0" fontId="75" fillId="0" borderId="3" applyNumberFormat="0" applyFill="0" applyAlignment="0" applyProtection="0"/>
    <xf numFmtId="0" fontId="76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7" fillId="2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0" fillId="21" borderId="5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76" fillId="0" borderId="8" applyNumberFormat="0" applyFill="0" applyAlignment="0" applyProtection="0"/>
    <xf numFmtId="0" fontId="86" fillId="0" borderId="9" applyNumberFormat="0" applyFill="0" applyAlignment="0" applyProtection="0"/>
  </cellStyleXfs>
  <cellXfs count="77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7" xfId="0" applyFont="1" applyBorder="1" applyAlignment="1">
      <alignment horizontal="center"/>
    </xf>
    <xf numFmtId="3" fontId="8" fillId="0" borderId="17" xfId="0" applyNumberFormat="1" applyFont="1" applyBorder="1" applyAlignment="1">
      <alignment/>
    </xf>
    <xf numFmtId="10" fontId="8" fillId="0" borderId="18" xfId="54" applyNumberFormat="1" applyFont="1" applyBorder="1" applyAlignment="1">
      <alignment/>
    </xf>
    <xf numFmtId="10" fontId="8" fillId="0" borderId="19" xfId="54" applyNumberFormat="1" applyFont="1" applyBorder="1" applyAlignment="1">
      <alignment/>
    </xf>
    <xf numFmtId="3" fontId="8" fillId="0" borderId="17" xfId="50" applyNumberFormat="1" applyFont="1" applyBorder="1" applyAlignment="1">
      <alignment/>
    </xf>
    <xf numFmtId="188" fontId="8" fillId="0" borderId="19" xfId="48" applyNumberFormat="1" applyFont="1" applyBorder="1" applyAlignment="1">
      <alignment/>
    </xf>
    <xf numFmtId="188" fontId="8" fillId="0" borderId="17" xfId="48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3" fontId="8" fillId="0" borderId="20" xfId="0" applyNumberFormat="1" applyFont="1" applyBorder="1" applyAlignment="1">
      <alignment/>
    </xf>
    <xf numFmtId="10" fontId="8" fillId="0" borderId="21" xfId="54" applyNumberFormat="1" applyFont="1" applyBorder="1" applyAlignment="1">
      <alignment/>
    </xf>
    <xf numFmtId="10" fontId="8" fillId="0" borderId="22" xfId="54" applyNumberFormat="1" applyFont="1" applyBorder="1" applyAlignment="1">
      <alignment/>
    </xf>
    <xf numFmtId="3" fontId="8" fillId="0" borderId="20" xfId="50" applyNumberFormat="1" applyFont="1" applyBorder="1" applyAlignment="1">
      <alignment/>
    </xf>
    <xf numFmtId="188" fontId="8" fillId="0" borderId="22" xfId="48" applyNumberFormat="1" applyFont="1" applyBorder="1" applyAlignment="1">
      <alignment/>
    </xf>
    <xf numFmtId="188" fontId="8" fillId="0" borderId="20" xfId="48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3" fontId="8" fillId="0" borderId="22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10" fontId="8" fillId="0" borderId="0" xfId="54" applyNumberFormat="1" applyFont="1" applyBorder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2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3" fontId="13" fillId="0" borderId="17" xfId="0" applyNumberFormat="1" applyFont="1" applyBorder="1" applyAlignment="1">
      <alignment/>
    </xf>
    <xf numFmtId="0" fontId="14" fillId="0" borderId="0" xfId="0" applyFont="1" applyAlignment="1">
      <alignment horizontal="centerContinuous"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17" fontId="15" fillId="0" borderId="24" xfId="0" applyNumberFormat="1" applyFont="1" applyBorder="1" applyAlignment="1">
      <alignment horizontal="center"/>
    </xf>
    <xf numFmtId="17" fontId="15" fillId="0" borderId="31" xfId="0" applyNumberFormat="1" applyFont="1" applyBorder="1" applyAlignment="1">
      <alignment horizontal="center"/>
    </xf>
    <xf numFmtId="17" fontId="15" fillId="0" borderId="19" xfId="0" applyNumberFormat="1" applyFont="1" applyBorder="1" applyAlignment="1">
      <alignment horizontal="center"/>
    </xf>
    <xf numFmtId="17" fontId="15" fillId="0" borderId="18" xfId="0" applyNumberFormat="1" applyFont="1" applyBorder="1" applyAlignment="1">
      <alignment horizontal="center"/>
    </xf>
    <xf numFmtId="17" fontId="15" fillId="0" borderId="22" xfId="0" applyNumberFormat="1" applyFont="1" applyBorder="1" applyAlignment="1">
      <alignment horizontal="center"/>
    </xf>
    <xf numFmtId="17" fontId="15" fillId="0" borderId="21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171" fontId="10" fillId="0" borderId="24" xfId="48" applyFont="1" applyBorder="1" applyAlignment="1">
      <alignment vertical="center"/>
    </xf>
    <xf numFmtId="171" fontId="10" fillId="0" borderId="19" xfId="48" applyFont="1" applyBorder="1" applyAlignment="1">
      <alignment vertical="center"/>
    </xf>
    <xf numFmtId="171" fontId="10" fillId="0" borderId="22" xfId="48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89" fontId="10" fillId="0" borderId="19" xfId="48" applyNumberFormat="1" applyFont="1" applyBorder="1" applyAlignment="1">
      <alignment horizontal="center" vertical="center"/>
    </xf>
    <xf numFmtId="189" fontId="10" fillId="0" borderId="22" xfId="48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189" fontId="10" fillId="0" borderId="24" xfId="48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171" fontId="10" fillId="0" borderId="31" xfId="48" applyFont="1" applyBorder="1" applyAlignment="1">
      <alignment vertical="center"/>
    </xf>
    <xf numFmtId="171" fontId="10" fillId="0" borderId="18" xfId="48" applyFont="1" applyBorder="1" applyAlignment="1">
      <alignment vertical="center"/>
    </xf>
    <xf numFmtId="0" fontId="0" fillId="0" borderId="22" xfId="0" applyBorder="1" applyAlignment="1">
      <alignment horizontal="center"/>
    </xf>
    <xf numFmtId="171" fontId="10" fillId="0" borderId="21" xfId="48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188" fontId="10" fillId="0" borderId="24" xfId="48" applyNumberFormat="1" applyFont="1" applyBorder="1" applyAlignment="1">
      <alignment horizontal="center" vertical="center"/>
    </xf>
    <xf numFmtId="188" fontId="10" fillId="0" borderId="19" xfId="48" applyNumberFormat="1" applyFont="1" applyBorder="1" applyAlignment="1">
      <alignment horizontal="center" vertical="center"/>
    </xf>
    <xf numFmtId="188" fontId="10" fillId="0" borderId="22" xfId="48" applyNumberFormat="1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88" fontId="10" fillId="0" borderId="33" xfId="48" applyNumberFormat="1" applyFont="1" applyBorder="1" applyAlignment="1">
      <alignment horizontal="center" vertical="center"/>
    </xf>
    <xf numFmtId="171" fontId="10" fillId="0" borderId="33" xfId="48" applyFont="1" applyBorder="1" applyAlignment="1">
      <alignment vertical="center"/>
    </xf>
    <xf numFmtId="171" fontId="10" fillId="0" borderId="34" xfId="48" applyFont="1" applyBorder="1" applyAlignment="1">
      <alignment vertical="center"/>
    </xf>
    <xf numFmtId="0" fontId="7" fillId="0" borderId="19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8" fillId="33" borderId="17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10" fillId="33" borderId="1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188" fontId="10" fillId="33" borderId="19" xfId="48" applyNumberFormat="1" applyFont="1" applyFill="1" applyBorder="1" applyAlignment="1">
      <alignment horizontal="center" vertical="center"/>
    </xf>
    <xf numFmtId="171" fontId="10" fillId="33" borderId="19" xfId="48" applyFont="1" applyFill="1" applyBorder="1" applyAlignment="1">
      <alignment vertical="center"/>
    </xf>
    <xf numFmtId="171" fontId="10" fillId="33" borderId="18" xfId="48" applyFont="1" applyFill="1" applyBorder="1" applyAlignment="1">
      <alignment vertical="center"/>
    </xf>
    <xf numFmtId="0" fontId="1" fillId="0" borderId="0" xfId="0" applyFont="1" applyAlignment="1">
      <alignment/>
    </xf>
    <xf numFmtId="0" fontId="17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89" fontId="10" fillId="0" borderId="37" xfId="48" applyNumberFormat="1" applyFont="1" applyBorder="1" applyAlignment="1">
      <alignment horizontal="center" vertical="center"/>
    </xf>
    <xf numFmtId="189" fontId="10" fillId="0" borderId="38" xfId="48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89" fontId="10" fillId="0" borderId="39" xfId="48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89" fontId="10" fillId="0" borderId="40" xfId="48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10" fillId="33" borderId="1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90" fontId="8" fillId="0" borderId="18" xfId="0" applyNumberFormat="1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90" fontId="8" fillId="0" borderId="21" xfId="0" applyNumberFormat="1" applyFont="1" applyBorder="1" applyAlignment="1">
      <alignment/>
    </xf>
    <xf numFmtId="0" fontId="8" fillId="0" borderId="3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190" fontId="8" fillId="0" borderId="41" xfId="0" applyNumberFormat="1" applyFont="1" applyBorder="1" applyAlignment="1">
      <alignment/>
    </xf>
    <xf numFmtId="190" fontId="8" fillId="0" borderId="42" xfId="0" applyNumberFormat="1" applyFont="1" applyBorder="1" applyAlignment="1">
      <alignment/>
    </xf>
    <xf numFmtId="190" fontId="8" fillId="0" borderId="43" xfId="0" applyNumberFormat="1" applyFont="1" applyBorder="1" applyAlignment="1">
      <alignment/>
    </xf>
    <xf numFmtId="190" fontId="8" fillId="0" borderId="45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7" fillId="0" borderId="35" xfId="0" applyFont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/>
    </xf>
    <xf numFmtId="171" fontId="22" fillId="33" borderId="19" xfId="48" applyFont="1" applyFill="1" applyBorder="1" applyAlignment="1">
      <alignment vertical="center"/>
    </xf>
    <xf numFmtId="171" fontId="22" fillId="33" borderId="18" xfId="48" applyFont="1" applyFill="1" applyBorder="1" applyAlignment="1">
      <alignment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33" borderId="55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8" fillId="0" borderId="59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8" fillId="0" borderId="62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189" fontId="0" fillId="0" borderId="64" xfId="0" applyNumberFormat="1" applyBorder="1" applyAlignment="1">
      <alignment horizontal="center"/>
    </xf>
    <xf numFmtId="189" fontId="0" fillId="0" borderId="65" xfId="0" applyNumberFormat="1" applyBorder="1" applyAlignment="1">
      <alignment horizontal="center"/>
    </xf>
    <xf numFmtId="189" fontId="0" fillId="0" borderId="66" xfId="0" applyNumberFormat="1" applyBorder="1" applyAlignment="1">
      <alignment horizontal="center"/>
    </xf>
    <xf numFmtId="0" fontId="8" fillId="0" borderId="67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189" fontId="10" fillId="0" borderId="68" xfId="48" applyNumberFormat="1" applyFont="1" applyBorder="1" applyAlignment="1">
      <alignment horizontal="center" vertical="center"/>
    </xf>
    <xf numFmtId="189" fontId="10" fillId="0" borderId="69" xfId="48" applyNumberFormat="1" applyFont="1" applyBorder="1" applyAlignment="1">
      <alignment horizontal="center" vertical="center"/>
    </xf>
    <xf numFmtId="189" fontId="10" fillId="0" borderId="69" xfId="48" applyNumberFormat="1" applyFont="1" applyFill="1" applyBorder="1" applyAlignment="1">
      <alignment horizontal="center" vertical="center"/>
    </xf>
    <xf numFmtId="189" fontId="10" fillId="0" borderId="70" xfId="48" applyNumberFormat="1" applyFont="1" applyBorder="1" applyAlignment="1">
      <alignment horizontal="center" vertical="center"/>
    </xf>
    <xf numFmtId="0" fontId="6" fillId="0" borderId="7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89" fontId="10" fillId="0" borderId="37" xfId="48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188" fontId="10" fillId="0" borderId="19" xfId="48" applyNumberFormat="1" applyFont="1" applyFill="1" applyBorder="1" applyAlignment="1">
      <alignment horizontal="center" vertical="center"/>
    </xf>
    <xf numFmtId="171" fontId="10" fillId="0" borderId="19" xfId="48" applyFont="1" applyFill="1" applyBorder="1" applyAlignment="1">
      <alignment vertical="center"/>
    </xf>
    <xf numFmtId="171" fontId="10" fillId="0" borderId="18" xfId="48" applyFont="1" applyFill="1" applyBorder="1" applyAlignment="1">
      <alignment vertical="center"/>
    </xf>
    <xf numFmtId="0" fontId="17" fillId="0" borderId="0" xfId="0" applyFont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72" xfId="0" applyFont="1" applyBorder="1" applyAlignment="1">
      <alignment horizontal="center"/>
    </xf>
    <xf numFmtId="171" fontId="10" fillId="0" borderId="0" xfId="48" applyFont="1" applyBorder="1" applyAlignment="1">
      <alignment vertical="center"/>
    </xf>
    <xf numFmtId="0" fontId="6" fillId="0" borderId="73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10" fillId="0" borderId="4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89" fontId="10" fillId="0" borderId="49" xfId="48" applyNumberFormat="1" applyFont="1" applyBorder="1" applyAlignment="1">
      <alignment horizontal="center" vertical="center"/>
    </xf>
    <xf numFmtId="188" fontId="10" fillId="0" borderId="49" xfId="48" applyNumberFormat="1" applyFont="1" applyBorder="1" applyAlignment="1">
      <alignment horizontal="center" vertical="center"/>
    </xf>
    <xf numFmtId="171" fontId="10" fillId="0" borderId="49" xfId="48" applyFont="1" applyBorder="1" applyAlignment="1">
      <alignment vertical="center"/>
    </xf>
    <xf numFmtId="189" fontId="10" fillId="0" borderId="33" xfId="48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71" xfId="0" applyBorder="1" applyAlignment="1">
      <alignment/>
    </xf>
    <xf numFmtId="0" fontId="0" fillId="0" borderId="16" xfId="0" applyBorder="1" applyAlignment="1">
      <alignment/>
    </xf>
    <xf numFmtId="0" fontId="18" fillId="0" borderId="44" xfId="0" applyFont="1" applyBorder="1" applyAlignment="1">
      <alignment horizontal="center"/>
    </xf>
    <xf numFmtId="171" fontId="10" fillId="0" borderId="48" xfId="48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26" fillId="0" borderId="13" xfId="0" applyFont="1" applyFill="1" applyBorder="1" applyAlignment="1" quotePrefix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26" fillId="0" borderId="0" xfId="0" applyFont="1" applyFill="1" applyBorder="1" applyAlignment="1" quotePrefix="1">
      <alignment horizontal="center" vertical="center"/>
    </xf>
    <xf numFmtId="0" fontId="1" fillId="0" borderId="7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6" fillId="0" borderId="75" xfId="0" applyFont="1" applyFill="1" applyBorder="1" applyAlignment="1" quotePrefix="1">
      <alignment horizontal="center" vertical="center"/>
    </xf>
    <xf numFmtId="0" fontId="1" fillId="0" borderId="36" xfId="0" applyFont="1" applyBorder="1" applyAlignment="1">
      <alignment horizontal="center"/>
    </xf>
    <xf numFmtId="171" fontId="10" fillId="0" borderId="37" xfId="48" applyFont="1" applyBorder="1" applyAlignment="1">
      <alignment vertical="center"/>
    </xf>
    <xf numFmtId="171" fontId="22" fillId="33" borderId="37" xfId="48" applyFont="1" applyFill="1" applyBorder="1" applyAlignment="1">
      <alignment vertical="center"/>
    </xf>
    <xf numFmtId="171" fontId="10" fillId="0" borderId="38" xfId="48" applyFont="1" applyBorder="1" applyAlignment="1">
      <alignment vertical="center"/>
    </xf>
    <xf numFmtId="188" fontId="10" fillId="0" borderId="31" xfId="48" applyNumberFormat="1" applyFont="1" applyBorder="1" applyAlignment="1">
      <alignment horizontal="center" vertical="center"/>
    </xf>
    <xf numFmtId="188" fontId="10" fillId="0" borderId="18" xfId="48" applyNumberFormat="1" applyFont="1" applyBorder="1" applyAlignment="1">
      <alignment horizontal="center" vertical="center"/>
    </xf>
    <xf numFmtId="188" fontId="22" fillId="33" borderId="18" xfId="48" applyNumberFormat="1" applyFont="1" applyFill="1" applyBorder="1" applyAlignment="1">
      <alignment horizontal="center" vertical="center"/>
    </xf>
    <xf numFmtId="188" fontId="10" fillId="0" borderId="21" xfId="48" applyNumberFormat="1" applyFont="1" applyBorder="1" applyAlignment="1">
      <alignment horizontal="center" vertical="center"/>
    </xf>
    <xf numFmtId="171" fontId="10" fillId="0" borderId="39" xfId="48" applyFont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189" fontId="10" fillId="33" borderId="37" xfId="48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33" borderId="18" xfId="0" applyFill="1" applyBorder="1" applyAlignment="1">
      <alignment/>
    </xf>
    <xf numFmtId="0" fontId="20" fillId="33" borderId="18" xfId="0" applyFont="1" applyFill="1" applyBorder="1" applyAlignment="1">
      <alignment/>
    </xf>
    <xf numFmtId="0" fontId="20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48" xfId="0" applyBorder="1" applyAlignment="1">
      <alignment/>
    </xf>
    <xf numFmtId="15" fontId="0" fillId="0" borderId="44" xfId="0" applyNumberFormat="1" applyBorder="1" applyAlignment="1">
      <alignment horizontal="center"/>
    </xf>
    <xf numFmtId="15" fontId="0" fillId="0" borderId="17" xfId="0" applyNumberFormat="1" applyBorder="1" applyAlignment="1">
      <alignment horizontal="center"/>
    </xf>
    <xf numFmtId="15" fontId="0" fillId="33" borderId="17" xfId="0" applyNumberFormat="1" applyFill="1" applyBorder="1" applyAlignment="1">
      <alignment horizontal="center"/>
    </xf>
    <xf numFmtId="15" fontId="0" fillId="0" borderId="17" xfId="0" applyNumberFormat="1" applyFill="1" applyBorder="1" applyAlignment="1">
      <alignment horizontal="center"/>
    </xf>
    <xf numFmtId="15" fontId="0" fillId="0" borderId="20" xfId="0" applyNumberFormat="1" applyBorder="1" applyAlignment="1">
      <alignment horizontal="center"/>
    </xf>
    <xf numFmtId="15" fontId="0" fillId="0" borderId="0" xfId="0" applyNumberFormat="1" applyAlignment="1">
      <alignment horizontal="center"/>
    </xf>
    <xf numFmtId="0" fontId="7" fillId="0" borderId="18" xfId="0" applyFont="1" applyFill="1" applyBorder="1" applyAlignment="1">
      <alignment/>
    </xf>
    <xf numFmtId="0" fontId="7" fillId="35" borderId="19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89" fontId="10" fillId="35" borderId="37" xfId="48" applyNumberFormat="1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18" fillId="0" borderId="0" xfId="0" applyFont="1" applyAlignment="1">
      <alignment horizontal="left"/>
    </xf>
    <xf numFmtId="0" fontId="0" fillId="35" borderId="0" xfId="0" applyFill="1" applyAlignment="1">
      <alignment/>
    </xf>
    <xf numFmtId="0" fontId="8" fillId="35" borderId="25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/>
    </xf>
    <xf numFmtId="0" fontId="10" fillId="35" borderId="19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188" fontId="10" fillId="35" borderId="19" xfId="48" applyNumberFormat="1" applyFont="1" applyFill="1" applyBorder="1" applyAlignment="1">
      <alignment horizontal="center" vertical="center"/>
    </xf>
    <xf numFmtId="171" fontId="10" fillId="35" borderId="19" xfId="48" applyFont="1" applyFill="1" applyBorder="1" applyAlignment="1">
      <alignment vertical="center"/>
    </xf>
    <xf numFmtId="171" fontId="10" fillId="35" borderId="18" xfId="48" applyFont="1" applyFill="1" applyBorder="1" applyAlignment="1">
      <alignment vertical="center"/>
    </xf>
    <xf numFmtId="15" fontId="0" fillId="35" borderId="17" xfId="0" applyNumberFormat="1" applyFill="1" applyBorder="1" applyAlignment="1">
      <alignment horizontal="center"/>
    </xf>
    <xf numFmtId="0" fontId="20" fillId="35" borderId="18" xfId="0" applyFont="1" applyFill="1" applyBorder="1" applyAlignment="1">
      <alignment/>
    </xf>
    <xf numFmtId="0" fontId="0" fillId="35" borderId="18" xfId="0" applyFill="1" applyBorder="1" applyAlignment="1">
      <alignment/>
    </xf>
    <xf numFmtId="0" fontId="29" fillId="0" borderId="17" xfId="0" applyFont="1" applyBorder="1" applyAlignment="1">
      <alignment horizontal="center" vertical="center"/>
    </xf>
    <xf numFmtId="0" fontId="21" fillId="33" borderId="42" xfId="0" applyFont="1" applyFill="1" applyBorder="1" applyAlignment="1">
      <alignment horizontal="left" vertical="center"/>
    </xf>
    <xf numFmtId="0" fontId="21" fillId="33" borderId="76" xfId="0" applyFont="1" applyFill="1" applyBorder="1" applyAlignment="1">
      <alignment horizontal="left" vertical="center"/>
    </xf>
    <xf numFmtId="0" fontId="21" fillId="33" borderId="37" xfId="0" applyFont="1" applyFill="1" applyBorder="1" applyAlignment="1">
      <alignment horizontal="left" vertical="center"/>
    </xf>
    <xf numFmtId="0" fontId="0" fillId="34" borderId="17" xfId="0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 vertical="center"/>
    </xf>
    <xf numFmtId="3" fontId="7" fillId="34" borderId="19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191" fontId="0" fillId="0" borderId="0" xfId="0" applyNumberFormat="1" applyAlignment="1">
      <alignment/>
    </xf>
    <xf numFmtId="191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191" fontId="0" fillId="0" borderId="27" xfId="0" applyNumberFormat="1" applyBorder="1" applyAlignment="1">
      <alignment/>
    </xf>
    <xf numFmtId="0" fontId="0" fillId="0" borderId="75" xfId="0" applyBorder="1" applyAlignment="1">
      <alignment/>
    </xf>
    <xf numFmtId="0" fontId="0" fillId="0" borderId="36" xfId="0" applyBorder="1" applyAlignment="1">
      <alignment/>
    </xf>
    <xf numFmtId="189" fontId="0" fillId="0" borderId="0" xfId="0" applyNumberFormat="1" applyBorder="1" applyAlignment="1">
      <alignment horizontal="center"/>
    </xf>
    <xf numFmtId="191" fontId="11" fillId="0" borderId="0" xfId="0" applyNumberFormat="1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191" fontId="0" fillId="0" borderId="0" xfId="0" applyNumberFormat="1" applyBorder="1" applyAlignment="1">
      <alignment/>
    </xf>
    <xf numFmtId="191" fontId="13" fillId="0" borderId="7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72" xfId="0" applyFont="1" applyBorder="1" applyAlignment="1">
      <alignment/>
    </xf>
    <xf numFmtId="0" fontId="13" fillId="0" borderId="0" xfId="0" applyFont="1" applyBorder="1" applyAlignment="1">
      <alignment horizontal="center"/>
    </xf>
    <xf numFmtId="189" fontId="13" fillId="0" borderId="72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89" fontId="10" fillId="0" borderId="0" xfId="48" applyNumberFormat="1" applyFont="1" applyBorder="1" applyAlignment="1">
      <alignment horizontal="center" vertical="center"/>
    </xf>
    <xf numFmtId="188" fontId="10" fillId="0" borderId="0" xfId="48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31" fillId="0" borderId="30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3" fillId="0" borderId="28" xfId="0" applyFont="1" applyBorder="1" applyAlignment="1">
      <alignment horizontal="center"/>
    </xf>
    <xf numFmtId="0" fontId="34" fillId="0" borderId="28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189" fontId="34" fillId="0" borderId="37" xfId="48" applyNumberFormat="1" applyFont="1" applyBorder="1" applyAlignment="1">
      <alignment horizontal="center" vertical="center"/>
    </xf>
    <xf numFmtId="0" fontId="33" fillId="0" borderId="17" xfId="0" applyFont="1" applyBorder="1" applyAlignment="1">
      <alignment horizontal="center"/>
    </xf>
    <xf numFmtId="0" fontId="33" fillId="0" borderId="0" xfId="0" applyFont="1" applyAlignment="1">
      <alignment/>
    </xf>
    <xf numFmtId="0" fontId="33" fillId="0" borderId="24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189" fontId="34" fillId="0" borderId="24" xfId="48" applyNumberFormat="1" applyFont="1" applyBorder="1" applyAlignment="1">
      <alignment horizontal="center" vertical="center"/>
    </xf>
    <xf numFmtId="0" fontId="33" fillId="0" borderId="31" xfId="0" applyFont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89" fontId="34" fillId="0" borderId="19" xfId="48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4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189" fontId="34" fillId="0" borderId="22" xfId="48" applyNumberFormat="1" applyFont="1" applyBorder="1" applyAlignment="1">
      <alignment horizontal="center" vertical="center"/>
    </xf>
    <xf numFmtId="0" fontId="33" fillId="0" borderId="21" xfId="0" applyFont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14" fontId="35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0" fillId="0" borderId="25" xfId="0" applyFill="1" applyBorder="1" applyAlignment="1">
      <alignment/>
    </xf>
    <xf numFmtId="14" fontId="7" fillId="0" borderId="0" xfId="0" applyNumberFormat="1" applyFont="1" applyAlignment="1">
      <alignment/>
    </xf>
    <xf numFmtId="14" fontId="40" fillId="0" borderId="0" xfId="0" applyNumberFormat="1" applyFont="1" applyAlignment="1">
      <alignment horizontal="center"/>
    </xf>
    <xf numFmtId="0" fontId="0" fillId="36" borderId="0" xfId="0" applyFont="1" applyFill="1" applyAlignment="1">
      <alignment/>
    </xf>
    <xf numFmtId="0" fontId="8" fillId="36" borderId="17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/>
    </xf>
    <xf numFmtId="0" fontId="10" fillId="36" borderId="19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189" fontId="10" fillId="36" borderId="37" xfId="48" applyNumberFormat="1" applyFont="1" applyFill="1" applyBorder="1" applyAlignment="1">
      <alignment horizontal="center" vertical="center"/>
    </xf>
    <xf numFmtId="188" fontId="10" fillId="36" borderId="19" xfId="48" applyNumberFormat="1" applyFont="1" applyFill="1" applyBorder="1" applyAlignment="1">
      <alignment horizontal="center" vertical="center"/>
    </xf>
    <xf numFmtId="171" fontId="10" fillId="36" borderId="19" xfId="48" applyFont="1" applyFill="1" applyBorder="1" applyAlignment="1">
      <alignment vertical="center"/>
    </xf>
    <xf numFmtId="171" fontId="10" fillId="36" borderId="18" xfId="48" applyFont="1" applyFill="1" applyBorder="1" applyAlignment="1">
      <alignment vertical="center"/>
    </xf>
    <xf numFmtId="0" fontId="20" fillId="35" borderId="0" xfId="0" applyFont="1" applyFill="1" applyAlignment="1">
      <alignment/>
    </xf>
    <xf numFmtId="0" fontId="27" fillId="35" borderId="17" xfId="0" applyFont="1" applyFill="1" applyBorder="1" applyAlignment="1">
      <alignment horizontal="center" vertical="center"/>
    </xf>
    <xf numFmtId="0" fontId="20" fillId="35" borderId="19" xfId="0" applyFont="1" applyFill="1" applyBorder="1" applyAlignment="1">
      <alignment horizontal="center"/>
    </xf>
    <xf numFmtId="0" fontId="22" fillId="35" borderId="19" xfId="0" applyFont="1" applyFill="1" applyBorder="1" applyAlignment="1">
      <alignment horizontal="center" vertical="center"/>
    </xf>
    <xf numFmtId="0" fontId="21" fillId="35" borderId="19" xfId="0" applyFont="1" applyFill="1" applyBorder="1" applyAlignment="1">
      <alignment horizontal="center" vertical="center"/>
    </xf>
    <xf numFmtId="0" fontId="21" fillId="35" borderId="18" xfId="0" applyFont="1" applyFill="1" applyBorder="1" applyAlignment="1">
      <alignment horizontal="center" vertical="center"/>
    </xf>
    <xf numFmtId="189" fontId="22" fillId="35" borderId="37" xfId="48" applyNumberFormat="1" applyFont="1" applyFill="1" applyBorder="1" applyAlignment="1">
      <alignment horizontal="center" vertical="center"/>
    </xf>
    <xf numFmtId="188" fontId="22" fillId="35" borderId="19" xfId="48" applyNumberFormat="1" applyFont="1" applyFill="1" applyBorder="1" applyAlignment="1">
      <alignment horizontal="center" vertical="center"/>
    </xf>
    <xf numFmtId="171" fontId="22" fillId="35" borderId="19" xfId="48" applyFont="1" applyFill="1" applyBorder="1" applyAlignment="1">
      <alignment vertical="center"/>
    </xf>
    <xf numFmtId="171" fontId="22" fillId="35" borderId="18" xfId="48" applyFont="1" applyFill="1" applyBorder="1" applyAlignment="1">
      <alignment vertical="center"/>
    </xf>
    <xf numFmtId="0" fontId="23" fillId="35" borderId="0" xfId="0" applyFont="1" applyFill="1" applyAlignment="1">
      <alignment/>
    </xf>
    <xf numFmtId="0" fontId="20" fillId="35" borderId="1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189" fontId="10" fillId="0" borderId="68" xfId="48" applyNumberFormat="1" applyFont="1" applyFill="1" applyBorder="1" applyAlignment="1">
      <alignment horizontal="center" vertical="center"/>
    </xf>
    <xf numFmtId="0" fontId="0" fillId="37" borderId="17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10" fillId="37" borderId="19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49" fontId="0" fillId="37" borderId="19" xfId="0" applyNumberForma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10" fillId="37" borderId="24" xfId="0" applyFont="1" applyFill="1" applyBorder="1" applyAlignment="1">
      <alignment horizontal="center" vertical="center"/>
    </xf>
    <xf numFmtId="0" fontId="7" fillId="37" borderId="24" xfId="0" applyFont="1" applyFill="1" applyBorder="1" applyAlignment="1">
      <alignment horizontal="center" vertical="center"/>
    </xf>
    <xf numFmtId="0" fontId="0" fillId="37" borderId="20" xfId="0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7" fillId="37" borderId="20" xfId="0" applyFont="1" applyFill="1" applyBorder="1" applyAlignment="1">
      <alignment horizontal="center"/>
    </xf>
    <xf numFmtId="0" fontId="7" fillId="37" borderId="22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20" fillId="38" borderId="17" xfId="0" applyFont="1" applyFill="1" applyBorder="1" applyAlignment="1">
      <alignment horizontal="center"/>
    </xf>
    <xf numFmtId="0" fontId="21" fillId="38" borderId="17" xfId="0" applyFont="1" applyFill="1" applyBorder="1" applyAlignment="1">
      <alignment horizontal="center"/>
    </xf>
    <xf numFmtId="0" fontId="21" fillId="38" borderId="19" xfId="0" applyFont="1" applyFill="1" applyBorder="1" applyAlignment="1">
      <alignment horizontal="center" vertical="center"/>
    </xf>
    <xf numFmtId="0" fontId="22" fillId="38" borderId="19" xfId="0" applyFont="1" applyFill="1" applyBorder="1" applyAlignment="1">
      <alignment horizontal="center" vertical="center"/>
    </xf>
    <xf numFmtId="0" fontId="42" fillId="38" borderId="18" xfId="0" applyFont="1" applyFill="1" applyBorder="1" applyAlignment="1">
      <alignment horizontal="center" vertical="center"/>
    </xf>
    <xf numFmtId="189" fontId="22" fillId="38" borderId="37" xfId="48" applyNumberFormat="1" applyFont="1" applyFill="1" applyBorder="1" applyAlignment="1">
      <alignment horizontal="center" vertical="center"/>
    </xf>
    <xf numFmtId="0" fontId="20" fillId="38" borderId="19" xfId="0" applyFont="1" applyFill="1" applyBorder="1" applyAlignment="1">
      <alignment horizontal="center"/>
    </xf>
    <xf numFmtId="188" fontId="22" fillId="38" borderId="18" xfId="48" applyNumberFormat="1" applyFont="1" applyFill="1" applyBorder="1" applyAlignment="1">
      <alignment horizontal="center" vertical="center"/>
    </xf>
    <xf numFmtId="171" fontId="22" fillId="38" borderId="37" xfId="48" applyFont="1" applyFill="1" applyBorder="1" applyAlignment="1">
      <alignment vertical="center"/>
    </xf>
    <xf numFmtId="171" fontId="22" fillId="38" borderId="18" xfId="48" applyFont="1" applyFill="1" applyBorder="1" applyAlignment="1">
      <alignment vertical="center"/>
    </xf>
    <xf numFmtId="171" fontId="22" fillId="38" borderId="19" xfId="48" applyFont="1" applyFill="1" applyBorder="1" applyAlignment="1">
      <alignment vertical="center"/>
    </xf>
    <xf numFmtId="0" fontId="20" fillId="38" borderId="0" xfId="0" applyFont="1" applyFill="1" applyAlignment="1">
      <alignment/>
    </xf>
    <xf numFmtId="0" fontId="20" fillId="39" borderId="17" xfId="0" applyFont="1" applyFill="1" applyBorder="1" applyAlignment="1">
      <alignment horizontal="center"/>
    </xf>
    <xf numFmtId="0" fontId="20" fillId="39" borderId="19" xfId="0" applyFont="1" applyFill="1" applyBorder="1" applyAlignment="1">
      <alignment horizontal="center"/>
    </xf>
    <xf numFmtId="0" fontId="22" fillId="39" borderId="19" xfId="0" applyFont="1" applyFill="1" applyBorder="1" applyAlignment="1">
      <alignment horizontal="center" vertical="center"/>
    </xf>
    <xf numFmtId="0" fontId="21" fillId="39" borderId="19" xfId="0" applyFont="1" applyFill="1" applyBorder="1" applyAlignment="1">
      <alignment horizontal="center" vertical="center"/>
    </xf>
    <xf numFmtId="0" fontId="21" fillId="39" borderId="18" xfId="0" applyFont="1" applyFill="1" applyBorder="1" applyAlignment="1">
      <alignment horizontal="center" vertical="center"/>
    </xf>
    <xf numFmtId="189" fontId="22" fillId="39" borderId="37" xfId="48" applyNumberFormat="1" applyFont="1" applyFill="1" applyBorder="1" applyAlignment="1">
      <alignment horizontal="center" vertical="center"/>
    </xf>
    <xf numFmtId="188" fontId="22" fillId="39" borderId="18" xfId="48" applyNumberFormat="1" applyFont="1" applyFill="1" applyBorder="1" applyAlignment="1">
      <alignment horizontal="center" vertical="center"/>
    </xf>
    <xf numFmtId="171" fontId="22" fillId="39" borderId="37" xfId="48" applyFont="1" applyFill="1" applyBorder="1" applyAlignment="1">
      <alignment vertical="center"/>
    </xf>
    <xf numFmtId="171" fontId="22" fillId="39" borderId="18" xfId="48" applyFont="1" applyFill="1" applyBorder="1" applyAlignment="1">
      <alignment vertical="center"/>
    </xf>
    <xf numFmtId="171" fontId="22" fillId="39" borderId="19" xfId="48" applyFont="1" applyFill="1" applyBorder="1" applyAlignment="1">
      <alignment vertical="center"/>
    </xf>
    <xf numFmtId="0" fontId="20" fillId="39" borderId="0" xfId="0" applyFont="1" applyFill="1" applyAlignment="1">
      <alignment/>
    </xf>
    <xf numFmtId="0" fontId="20" fillId="40" borderId="17" xfId="0" applyFont="1" applyFill="1" applyBorder="1" applyAlignment="1">
      <alignment horizontal="center"/>
    </xf>
    <xf numFmtId="49" fontId="20" fillId="40" borderId="19" xfId="0" applyNumberFormat="1" applyFont="1" applyFill="1" applyBorder="1" applyAlignment="1">
      <alignment horizontal="center"/>
    </xf>
    <xf numFmtId="0" fontId="22" fillId="40" borderId="19" xfId="0" applyFont="1" applyFill="1" applyBorder="1" applyAlignment="1">
      <alignment horizontal="center" vertical="center"/>
    </xf>
    <xf numFmtId="0" fontId="21" fillId="40" borderId="19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189" fontId="22" fillId="40" borderId="37" xfId="48" applyNumberFormat="1" applyFont="1" applyFill="1" applyBorder="1" applyAlignment="1">
      <alignment horizontal="center" vertical="center"/>
    </xf>
    <xf numFmtId="0" fontId="20" fillId="40" borderId="19" xfId="0" applyFont="1" applyFill="1" applyBorder="1" applyAlignment="1">
      <alignment horizontal="center"/>
    </xf>
    <xf numFmtId="188" fontId="22" fillId="40" borderId="18" xfId="48" applyNumberFormat="1" applyFont="1" applyFill="1" applyBorder="1" applyAlignment="1">
      <alignment horizontal="center" vertical="center"/>
    </xf>
    <xf numFmtId="171" fontId="22" fillId="40" borderId="37" xfId="48" applyFont="1" applyFill="1" applyBorder="1" applyAlignment="1">
      <alignment vertical="center"/>
    </xf>
    <xf numFmtId="171" fontId="22" fillId="40" borderId="18" xfId="48" applyFont="1" applyFill="1" applyBorder="1" applyAlignment="1">
      <alignment vertical="center"/>
    </xf>
    <xf numFmtId="171" fontId="22" fillId="40" borderId="19" xfId="48" applyFont="1" applyFill="1" applyBorder="1" applyAlignment="1">
      <alignment vertical="center"/>
    </xf>
    <xf numFmtId="0" fontId="20" fillId="40" borderId="0" xfId="0" applyFont="1" applyFill="1" applyAlignment="1">
      <alignment/>
    </xf>
    <xf numFmtId="0" fontId="20" fillId="40" borderId="20" xfId="0" applyFont="1" applyFill="1" applyBorder="1" applyAlignment="1">
      <alignment horizontal="center"/>
    </xf>
    <xf numFmtId="49" fontId="20" fillId="40" borderId="22" xfId="0" applyNumberFormat="1" applyFont="1" applyFill="1" applyBorder="1" applyAlignment="1">
      <alignment horizontal="center"/>
    </xf>
    <xf numFmtId="0" fontId="22" fillId="40" borderId="22" xfId="0" applyFont="1" applyFill="1" applyBorder="1" applyAlignment="1">
      <alignment horizontal="center" vertical="center"/>
    </xf>
    <xf numFmtId="0" fontId="21" fillId="40" borderId="22" xfId="0" applyFont="1" applyFill="1" applyBorder="1" applyAlignment="1">
      <alignment horizontal="center" vertical="center"/>
    </xf>
    <xf numFmtId="0" fontId="21" fillId="40" borderId="21" xfId="0" applyFont="1" applyFill="1" applyBorder="1" applyAlignment="1">
      <alignment horizontal="center" vertical="center"/>
    </xf>
    <xf numFmtId="189" fontId="22" fillId="40" borderId="38" xfId="48" applyNumberFormat="1" applyFont="1" applyFill="1" applyBorder="1" applyAlignment="1">
      <alignment horizontal="center" vertical="center"/>
    </xf>
    <xf numFmtId="0" fontId="20" fillId="40" borderId="22" xfId="0" applyFont="1" applyFill="1" applyBorder="1" applyAlignment="1">
      <alignment horizontal="center"/>
    </xf>
    <xf numFmtId="188" fontId="22" fillId="40" borderId="21" xfId="48" applyNumberFormat="1" applyFont="1" applyFill="1" applyBorder="1" applyAlignment="1">
      <alignment horizontal="center" vertical="center"/>
    </xf>
    <xf numFmtId="171" fontId="22" fillId="40" borderId="38" xfId="48" applyFont="1" applyFill="1" applyBorder="1" applyAlignment="1">
      <alignment vertical="center"/>
    </xf>
    <xf numFmtId="171" fontId="22" fillId="40" borderId="21" xfId="48" applyFont="1" applyFill="1" applyBorder="1" applyAlignment="1">
      <alignment vertical="center"/>
    </xf>
    <xf numFmtId="171" fontId="22" fillId="40" borderId="22" xfId="48" applyFont="1" applyFill="1" applyBorder="1" applyAlignment="1">
      <alignment vertical="center"/>
    </xf>
    <xf numFmtId="0" fontId="20" fillId="41" borderId="17" xfId="0" applyFont="1" applyFill="1" applyBorder="1" applyAlignment="1">
      <alignment horizontal="center"/>
    </xf>
    <xf numFmtId="0" fontId="21" fillId="41" borderId="17" xfId="0" applyFont="1" applyFill="1" applyBorder="1" applyAlignment="1">
      <alignment horizontal="center"/>
    </xf>
    <xf numFmtId="0" fontId="21" fillId="41" borderId="19" xfId="0" applyFont="1" applyFill="1" applyBorder="1" applyAlignment="1">
      <alignment horizontal="center" vertical="center"/>
    </xf>
    <xf numFmtId="0" fontId="22" fillId="41" borderId="19" xfId="0" applyFont="1" applyFill="1" applyBorder="1" applyAlignment="1">
      <alignment horizontal="center" vertical="center"/>
    </xf>
    <xf numFmtId="0" fontId="42" fillId="41" borderId="18" xfId="0" applyFont="1" applyFill="1" applyBorder="1" applyAlignment="1">
      <alignment horizontal="center" vertical="center"/>
    </xf>
    <xf numFmtId="189" fontId="22" fillId="41" borderId="37" xfId="48" applyNumberFormat="1" applyFont="1" applyFill="1" applyBorder="1" applyAlignment="1">
      <alignment horizontal="center" vertical="center"/>
    </xf>
    <xf numFmtId="0" fontId="20" fillId="41" borderId="19" xfId="0" applyFont="1" applyFill="1" applyBorder="1" applyAlignment="1">
      <alignment horizontal="center"/>
    </xf>
    <xf numFmtId="188" fontId="22" fillId="41" borderId="18" xfId="48" applyNumberFormat="1" applyFont="1" applyFill="1" applyBorder="1" applyAlignment="1">
      <alignment horizontal="center" vertical="center"/>
    </xf>
    <xf numFmtId="171" fontId="22" fillId="41" borderId="37" xfId="48" applyFont="1" applyFill="1" applyBorder="1" applyAlignment="1">
      <alignment vertical="center"/>
    </xf>
    <xf numFmtId="171" fontId="22" fillId="41" borderId="18" xfId="48" applyFont="1" applyFill="1" applyBorder="1" applyAlignment="1">
      <alignment vertical="center"/>
    </xf>
    <xf numFmtId="171" fontId="22" fillId="41" borderId="19" xfId="48" applyFont="1" applyFill="1" applyBorder="1" applyAlignment="1">
      <alignment vertical="center"/>
    </xf>
    <xf numFmtId="0" fontId="20" fillId="41" borderId="0" xfId="0" applyFont="1" applyFill="1" applyAlignment="1">
      <alignment/>
    </xf>
    <xf numFmtId="0" fontId="21" fillId="33" borderId="0" xfId="0" applyFont="1" applyFill="1" applyBorder="1" applyAlignment="1">
      <alignment horizontal="center" vertical="center"/>
    </xf>
    <xf numFmtId="0" fontId="21" fillId="35" borderId="0" xfId="0" applyFont="1" applyFill="1" applyAlignment="1">
      <alignment/>
    </xf>
    <xf numFmtId="0" fontId="43" fillId="0" borderId="17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189" fontId="45" fillId="0" borderId="37" xfId="48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0" fontId="4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16" fillId="0" borderId="31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189" fontId="10" fillId="0" borderId="54" xfId="48" applyNumberFormat="1" applyFont="1" applyBorder="1" applyAlignment="1">
      <alignment horizontal="center" vertical="center"/>
    </xf>
    <xf numFmtId="189" fontId="10" fillId="0" borderId="55" xfId="48" applyNumberFormat="1" applyFont="1" applyBorder="1" applyAlignment="1">
      <alignment horizontal="center" vertical="center"/>
    </xf>
    <xf numFmtId="189" fontId="10" fillId="0" borderId="56" xfId="48" applyNumberFormat="1" applyFont="1" applyBorder="1" applyAlignment="1">
      <alignment horizontal="center" vertical="center"/>
    </xf>
    <xf numFmtId="189" fontId="10" fillId="0" borderId="58" xfId="48" applyNumberFormat="1" applyFont="1" applyBorder="1" applyAlignment="1">
      <alignment horizontal="center" vertical="center"/>
    </xf>
    <xf numFmtId="0" fontId="0" fillId="37" borderId="37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34" borderId="37" xfId="0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10" fillId="37" borderId="22" xfId="0" applyFont="1" applyFill="1" applyBorder="1" applyAlignment="1">
      <alignment horizontal="center" vertical="center"/>
    </xf>
    <xf numFmtId="0" fontId="7" fillId="37" borderId="32" xfId="0" applyFont="1" applyFill="1" applyBorder="1" applyAlignment="1">
      <alignment horizontal="center"/>
    </xf>
    <xf numFmtId="0" fontId="46" fillId="35" borderId="0" xfId="0" applyFont="1" applyFill="1" applyAlignment="1">
      <alignment/>
    </xf>
    <xf numFmtId="0" fontId="43" fillId="35" borderId="17" xfId="0" applyFont="1" applyFill="1" applyBorder="1" applyAlignment="1">
      <alignment horizontal="center" vertical="center"/>
    </xf>
    <xf numFmtId="0" fontId="45" fillId="35" borderId="19" xfId="0" applyFont="1" applyFill="1" applyBorder="1" applyAlignment="1">
      <alignment horizontal="center" vertical="center"/>
    </xf>
    <xf numFmtId="0" fontId="48" fillId="35" borderId="19" xfId="0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 horizontal="center" vertical="center"/>
    </xf>
    <xf numFmtId="0" fontId="48" fillId="35" borderId="18" xfId="0" applyFont="1" applyFill="1" applyBorder="1" applyAlignment="1">
      <alignment horizontal="center" vertical="center"/>
    </xf>
    <xf numFmtId="189" fontId="45" fillId="35" borderId="55" xfId="48" applyNumberFormat="1" applyFont="1" applyFill="1" applyBorder="1" applyAlignment="1">
      <alignment horizontal="center" vertical="center"/>
    </xf>
    <xf numFmtId="0" fontId="49" fillId="35" borderId="0" xfId="0" applyFont="1" applyFill="1" applyBorder="1" applyAlignment="1">
      <alignment horizontal="left"/>
    </xf>
    <xf numFmtId="0" fontId="46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/>
    </xf>
    <xf numFmtId="0" fontId="45" fillId="35" borderId="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46" fillId="0" borderId="0" xfId="0" applyFont="1" applyFill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189" fontId="10" fillId="0" borderId="55" xfId="48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22" fillId="0" borderId="62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9" fillId="0" borderId="67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40" borderId="0" xfId="0" applyFont="1" applyFill="1" applyAlignment="1">
      <alignment horizontal="center"/>
    </xf>
    <xf numFmtId="0" fontId="8" fillId="40" borderId="77" xfId="0" applyFont="1" applyFill="1" applyBorder="1" applyAlignment="1">
      <alignment horizontal="center"/>
    </xf>
    <xf numFmtId="193" fontId="0" fillId="0" borderId="0" xfId="0" applyNumberFormat="1" applyAlignment="1">
      <alignment/>
    </xf>
    <xf numFmtId="0" fontId="8" fillId="35" borderId="0" xfId="0" applyFont="1" applyFill="1" applyAlignment="1">
      <alignment horizontal="center"/>
    </xf>
    <xf numFmtId="189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42" xfId="0" applyBorder="1" applyAlignment="1">
      <alignment/>
    </xf>
    <xf numFmtId="0" fontId="0" fillId="0" borderId="76" xfId="0" applyBorder="1" applyAlignment="1">
      <alignment/>
    </xf>
    <xf numFmtId="0" fontId="0" fillId="0" borderId="37" xfId="0" applyBorder="1" applyAlignment="1">
      <alignment/>
    </xf>
    <xf numFmtId="0" fontId="0" fillId="40" borderId="76" xfId="0" applyFill="1" applyBorder="1" applyAlignment="1">
      <alignment/>
    </xf>
    <xf numFmtId="189" fontId="0" fillId="40" borderId="76" xfId="0" applyNumberFormat="1" applyFill="1" applyBorder="1" applyAlignment="1">
      <alignment/>
    </xf>
    <xf numFmtId="193" fontId="0" fillId="0" borderId="76" xfId="0" applyNumberFormat="1" applyBorder="1" applyAlignment="1">
      <alignment/>
    </xf>
    <xf numFmtId="0" fontId="0" fillId="35" borderId="76" xfId="0" applyFill="1" applyBorder="1" applyAlignment="1">
      <alignment/>
    </xf>
    <xf numFmtId="189" fontId="0" fillId="35" borderId="76" xfId="0" applyNumberFormat="1" applyFill="1" applyBorder="1" applyAlignment="1">
      <alignment/>
    </xf>
    <xf numFmtId="193" fontId="0" fillId="35" borderId="76" xfId="0" applyNumberFormat="1" applyFill="1" applyBorder="1" applyAlignment="1">
      <alignment/>
    </xf>
    <xf numFmtId="0" fontId="0" fillId="0" borderId="76" xfId="0" applyFill="1" applyBorder="1" applyAlignment="1">
      <alignment/>
    </xf>
    <xf numFmtId="0" fontId="20" fillId="0" borderId="76" xfId="0" applyFont="1" applyFill="1" applyBorder="1" applyAlignment="1">
      <alignment/>
    </xf>
    <xf numFmtId="0" fontId="0" fillId="0" borderId="76" xfId="0" applyFont="1" applyFill="1" applyBorder="1" applyAlignment="1">
      <alignment/>
    </xf>
    <xf numFmtId="189" fontId="0" fillId="0" borderId="76" xfId="0" applyNumberFormat="1" applyFont="1" applyFill="1" applyBorder="1" applyAlignment="1">
      <alignment/>
    </xf>
    <xf numFmtId="193" fontId="0" fillId="0" borderId="76" xfId="0" applyNumberFormat="1" applyFont="1" applyFill="1" applyBorder="1" applyAlignment="1">
      <alignment/>
    </xf>
    <xf numFmtId="189" fontId="0" fillId="0" borderId="76" xfId="0" applyNumberFormat="1" applyFill="1" applyBorder="1" applyAlignment="1">
      <alignment/>
    </xf>
    <xf numFmtId="193" fontId="0" fillId="0" borderId="76" xfId="0" applyNumberFormat="1" applyFill="1" applyBorder="1" applyAlignment="1">
      <alignment/>
    </xf>
    <xf numFmtId="189" fontId="10" fillId="0" borderId="0" xfId="48" applyNumberFormat="1" applyFont="1" applyFill="1" applyBorder="1" applyAlignment="1">
      <alignment horizontal="center" vertical="center"/>
    </xf>
    <xf numFmtId="189" fontId="10" fillId="0" borderId="78" xfId="48" applyNumberFormat="1" applyFont="1" applyBorder="1" applyAlignment="1">
      <alignment horizontal="center" vertical="center"/>
    </xf>
    <xf numFmtId="189" fontId="10" fillId="0" borderId="79" xfId="48" applyNumberFormat="1" applyFont="1" applyBorder="1" applyAlignment="1">
      <alignment horizontal="center" vertical="center"/>
    </xf>
    <xf numFmtId="189" fontId="10" fillId="0" borderId="80" xfId="48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0" fillId="0" borderId="0" xfId="0" applyFont="1" applyAlignment="1">
      <alignment/>
    </xf>
    <xf numFmtId="0" fontId="27" fillId="0" borderId="25" xfId="0" applyFont="1" applyBorder="1" applyAlignment="1">
      <alignment horizontal="center" vertical="center"/>
    </xf>
    <xf numFmtId="0" fontId="20" fillId="37" borderId="37" xfId="0" applyFont="1" applyFill="1" applyBorder="1" applyAlignment="1">
      <alignment horizontal="center"/>
    </xf>
    <xf numFmtId="0" fontId="21" fillId="37" borderId="17" xfId="0" applyFont="1" applyFill="1" applyBorder="1" applyAlignment="1">
      <alignment horizontal="center"/>
    </xf>
    <xf numFmtId="0" fontId="21" fillId="37" borderId="19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189" fontId="22" fillId="0" borderId="55" xfId="48" applyNumberFormat="1" applyFont="1" applyBorder="1" applyAlignment="1">
      <alignment horizontal="center" vertical="center"/>
    </xf>
    <xf numFmtId="189" fontId="22" fillId="0" borderId="0" xfId="48" applyNumberFormat="1" applyFont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8" fillId="0" borderId="76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39" fillId="0" borderId="55" xfId="0" applyFont="1" applyBorder="1" applyAlignment="1">
      <alignment/>
    </xf>
    <xf numFmtId="0" fontId="1" fillId="0" borderId="55" xfId="0" applyFont="1" applyBorder="1" applyAlignment="1">
      <alignment/>
    </xf>
    <xf numFmtId="0" fontId="10" fillId="0" borderId="22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0" fillId="0" borderId="49" xfId="0" applyFont="1" applyFill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8" fillId="0" borderId="8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0" fillId="0" borderId="62" xfId="0" applyFont="1" applyBorder="1" applyAlignment="1">
      <alignment horizontal="center" vertical="center"/>
    </xf>
    <xf numFmtId="0" fontId="51" fillId="0" borderId="62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189" fontId="10" fillId="0" borderId="12" xfId="48" applyNumberFormat="1" applyFont="1" applyBorder="1" applyAlignment="1">
      <alignment horizontal="center" vertical="center"/>
    </xf>
    <xf numFmtId="189" fontId="50" fillId="0" borderId="72" xfId="48" applyNumberFormat="1" applyFont="1" applyBorder="1" applyAlignment="1">
      <alignment horizontal="center" vertical="center"/>
    </xf>
    <xf numFmtId="189" fontId="10" fillId="0" borderId="72" xfId="48" applyNumberFormat="1" applyFont="1" applyBorder="1" applyAlignment="1">
      <alignment horizontal="center" vertical="center"/>
    </xf>
    <xf numFmtId="189" fontId="10" fillId="0" borderId="67" xfId="48" applyNumberFormat="1" applyFont="1" applyBorder="1" applyAlignment="1">
      <alignment horizontal="center" vertical="center"/>
    </xf>
    <xf numFmtId="189" fontId="50" fillId="0" borderId="62" xfId="48" applyNumberFormat="1" applyFont="1" applyBorder="1" applyAlignment="1">
      <alignment horizontal="center" vertical="center"/>
    </xf>
    <xf numFmtId="189" fontId="10" fillId="0" borderId="62" xfId="48" applyNumberFormat="1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189" fontId="10" fillId="0" borderId="56" xfId="48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189" fontId="0" fillId="0" borderId="54" xfId="48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/>
    </xf>
    <xf numFmtId="189" fontId="0" fillId="0" borderId="55" xfId="48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189" fontId="0" fillId="0" borderId="58" xfId="48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189" fontId="10" fillId="0" borderId="0" xfId="48" applyNumberFormat="1" applyFont="1" applyBorder="1" applyAlignment="1">
      <alignment horizontal="left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189" fontId="0" fillId="0" borderId="56" xfId="48" applyNumberFormat="1" applyFont="1" applyFill="1" applyBorder="1" applyAlignment="1">
      <alignment horizontal="center" vertical="center"/>
    </xf>
    <xf numFmtId="189" fontId="10" fillId="0" borderId="0" xfId="48" applyNumberFormat="1" applyFont="1" applyBorder="1" applyAlignment="1">
      <alignment horizontal="left" vertical="center" indent="1"/>
    </xf>
    <xf numFmtId="189" fontId="10" fillId="0" borderId="0" xfId="48" applyNumberFormat="1" applyFont="1" applyFill="1" applyBorder="1" applyAlignment="1">
      <alignment horizontal="left" vertical="center" indent="1"/>
    </xf>
    <xf numFmtId="0" fontId="0" fillId="0" borderId="6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9" fontId="0" fillId="0" borderId="0" xfId="48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89" fontId="7" fillId="0" borderId="0" xfId="0" applyNumberFormat="1" applyFont="1" applyAlignment="1">
      <alignment horizontal="center"/>
    </xf>
    <xf numFmtId="189" fontId="0" fillId="0" borderId="84" xfId="0" applyNumberFormat="1" applyBorder="1" applyAlignment="1">
      <alignment horizontal="center"/>
    </xf>
    <xf numFmtId="0" fontId="8" fillId="0" borderId="28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89" fontId="10" fillId="0" borderId="29" xfId="48" applyNumberFormat="1" applyFont="1" applyBorder="1" applyAlignment="1">
      <alignment horizontal="center" vertical="center"/>
    </xf>
    <xf numFmtId="14" fontId="52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1" fillId="35" borderId="0" xfId="0" applyFont="1" applyFill="1" applyAlignment="1">
      <alignment/>
    </xf>
    <xf numFmtId="0" fontId="18" fillId="35" borderId="25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/>
    </xf>
    <xf numFmtId="0" fontId="26" fillId="35" borderId="19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2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189" fontId="26" fillId="35" borderId="37" xfId="48" applyNumberFormat="1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188" fontId="26" fillId="35" borderId="19" xfId="48" applyNumberFormat="1" applyFont="1" applyFill="1" applyBorder="1" applyAlignment="1">
      <alignment horizontal="center" vertical="center"/>
    </xf>
    <xf numFmtId="171" fontId="26" fillId="35" borderId="19" xfId="48" applyFont="1" applyFill="1" applyBorder="1" applyAlignment="1">
      <alignment vertical="center"/>
    </xf>
    <xf numFmtId="171" fontId="26" fillId="35" borderId="18" xfId="48" applyFont="1" applyFill="1" applyBorder="1" applyAlignment="1">
      <alignment vertical="center"/>
    </xf>
    <xf numFmtId="15" fontId="1" fillId="35" borderId="17" xfId="0" applyNumberFormat="1" applyFont="1" applyFill="1" applyBorder="1" applyAlignment="1">
      <alignment horizontal="center"/>
    </xf>
    <xf numFmtId="0" fontId="1" fillId="35" borderId="18" xfId="0" applyFont="1" applyFill="1" applyBorder="1" applyAlignment="1">
      <alignment/>
    </xf>
    <xf numFmtId="0" fontId="20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" fillId="0" borderId="31" xfId="0" applyFont="1" applyFill="1" applyBorder="1" applyAlignment="1">
      <alignment horizontal="center" vertical="center"/>
    </xf>
    <xf numFmtId="189" fontId="10" fillId="0" borderId="39" xfId="48" applyNumberFormat="1" applyFont="1" applyFill="1" applyBorder="1" applyAlignment="1">
      <alignment horizontal="center" vertical="center"/>
    </xf>
    <xf numFmtId="188" fontId="10" fillId="0" borderId="31" xfId="48" applyNumberFormat="1" applyFont="1" applyFill="1" applyBorder="1" applyAlignment="1">
      <alignment horizontal="center" vertical="center"/>
    </xf>
    <xf numFmtId="171" fontId="10" fillId="0" borderId="39" xfId="48" applyFont="1" applyFill="1" applyBorder="1" applyAlignment="1">
      <alignment vertical="center"/>
    </xf>
    <xf numFmtId="171" fontId="10" fillId="0" borderId="31" xfId="48" applyFont="1" applyFill="1" applyBorder="1" applyAlignment="1">
      <alignment vertical="center"/>
    </xf>
    <xf numFmtId="171" fontId="10" fillId="0" borderId="24" xfId="48" applyFont="1" applyFill="1" applyBorder="1" applyAlignment="1">
      <alignment vertical="center"/>
    </xf>
    <xf numFmtId="191" fontId="8" fillId="0" borderId="0" xfId="0" applyNumberFormat="1" applyFont="1" applyAlignment="1">
      <alignment/>
    </xf>
    <xf numFmtId="0" fontId="53" fillId="0" borderId="43" xfId="0" applyFont="1" applyFill="1" applyBorder="1" applyAlignment="1">
      <alignment horizontal="center" vertical="center"/>
    </xf>
    <xf numFmtId="191" fontId="0" fillId="0" borderId="11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45" xfId="0" applyFont="1" applyBorder="1" applyAlignment="1">
      <alignment horizontal="center" vertical="center"/>
    </xf>
    <xf numFmtId="191" fontId="13" fillId="0" borderId="7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7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9" fontId="5" fillId="0" borderId="72" xfId="0" applyNumberFormat="1" applyFont="1" applyBorder="1" applyAlignment="1">
      <alignment horizontal="center" vertical="center"/>
    </xf>
    <xf numFmtId="189" fontId="13" fillId="0" borderId="0" xfId="0" applyNumberFormat="1" applyFont="1" applyBorder="1" applyAlignment="1">
      <alignment horizontal="center" vertical="center"/>
    </xf>
    <xf numFmtId="191" fontId="0" fillId="0" borderId="27" xfId="0" applyNumberFormat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36" xfId="0" applyBorder="1" applyAlignment="1">
      <alignment vertical="center"/>
    </xf>
    <xf numFmtId="19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89" fontId="13" fillId="0" borderId="72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0" xfId="0" applyFont="1" applyAlignment="1">
      <alignment horizontal="center"/>
    </xf>
    <xf numFmtId="49" fontId="7" fillId="37" borderId="42" xfId="0" applyNumberFormat="1" applyFont="1" applyFill="1" applyBorder="1" applyAlignment="1">
      <alignment horizontal="center"/>
    </xf>
    <xf numFmtId="49" fontId="7" fillId="37" borderId="76" xfId="0" applyNumberFormat="1" applyFont="1" applyFill="1" applyBorder="1" applyAlignment="1">
      <alignment horizontal="center"/>
    </xf>
    <xf numFmtId="49" fontId="7" fillId="37" borderId="37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8" fillId="33" borderId="76" xfId="0" applyFont="1" applyFill="1" applyBorder="1" applyAlignment="1">
      <alignment horizontal="center"/>
    </xf>
    <xf numFmtId="0" fontId="8" fillId="42" borderId="76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Alignment="1">
      <alignment horizontal="left" indent="3"/>
    </xf>
    <xf numFmtId="0" fontId="0" fillId="0" borderId="85" xfId="0" applyBorder="1" applyAlignment="1">
      <alignment horizontal="center"/>
    </xf>
    <xf numFmtId="0" fontId="0" fillId="0" borderId="54" xfId="0" applyBorder="1" applyAlignment="1">
      <alignment horizontal="center"/>
    </xf>
    <xf numFmtId="49" fontId="7" fillId="37" borderId="79" xfId="0" applyNumberFormat="1" applyFont="1" applyFill="1" applyBorder="1" applyAlignment="1">
      <alignment horizontal="center"/>
    </xf>
    <xf numFmtId="49" fontId="7" fillId="37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87" fillId="43" borderId="25" xfId="0" applyFont="1" applyFill="1" applyBorder="1" applyAlignment="1">
      <alignment horizontal="center" vertical="center"/>
    </xf>
    <xf numFmtId="0" fontId="88" fillId="35" borderId="17" xfId="0" applyFont="1" applyFill="1" applyBorder="1" applyAlignment="1">
      <alignment horizontal="center"/>
    </xf>
    <xf numFmtId="0" fontId="88" fillId="43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52</xdr:row>
      <xdr:rowOff>66675</xdr:rowOff>
    </xdr:from>
    <xdr:to>
      <xdr:col>12</xdr:col>
      <xdr:colOff>790575</xdr:colOff>
      <xdr:row>61</xdr:row>
      <xdr:rowOff>142875</xdr:rowOff>
    </xdr:to>
    <xdr:sp>
      <xdr:nvSpPr>
        <xdr:cNvPr id="1" name="WordArt 1"/>
        <xdr:cNvSpPr>
          <a:spLocks/>
        </xdr:cNvSpPr>
      </xdr:nvSpPr>
      <xdr:spPr>
        <a:xfrm>
          <a:off x="828675" y="9829800"/>
          <a:ext cx="7524750" cy="1828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kern="10" spc="0">
              <a:ln w="6350" cmpd="sng">
                <a:solidFill>
                  <a:srgbClr val="CCFFCC"/>
                </a:solidFill>
                <a:headEnd type="none"/>
                <a:tailEnd type="none"/>
              </a:ln>
              <a:noFill/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Transferidas a Trancosta Jun-2003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0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677" customWidth="1"/>
    <col min="2" max="2" width="5.00390625" style="0" bestFit="1" customWidth="1"/>
    <col min="3" max="3" width="13.8515625" style="0" customWidth="1"/>
    <col min="4" max="4" width="7.8515625" style="0" bestFit="1" customWidth="1"/>
    <col min="5" max="5" width="11.28125" style="0" customWidth="1"/>
    <col min="7" max="7" width="6.57421875" style="0" customWidth="1"/>
    <col min="8" max="8" width="10.421875" style="0" customWidth="1"/>
    <col min="9" max="9" width="14.140625" style="0" customWidth="1"/>
    <col min="10" max="11" width="10.7109375" style="0" customWidth="1"/>
    <col min="12" max="12" width="4.28125" style="0" customWidth="1"/>
    <col min="13" max="13" width="8.140625" style="0" bestFit="1" customWidth="1"/>
    <col min="14" max="14" width="7.00390625" style="0" bestFit="1" customWidth="1"/>
    <col min="15" max="15" width="8.7109375" style="0" bestFit="1" customWidth="1"/>
    <col min="16" max="16" width="9.140625" style="0" bestFit="1" customWidth="1"/>
    <col min="17" max="17" width="9.28125" style="0" bestFit="1" customWidth="1"/>
    <col min="18" max="18" width="6.57421875" style="0" bestFit="1" customWidth="1"/>
    <col min="19" max="19" width="7.140625" style="0" bestFit="1" customWidth="1"/>
    <col min="20" max="20" width="9.28125" style="0" bestFit="1" customWidth="1"/>
    <col min="21" max="21" width="6.57421875" style="0" bestFit="1" customWidth="1"/>
  </cols>
  <sheetData>
    <row r="2" spans="2:21" ht="15.75">
      <c r="B2" s="751" t="s">
        <v>587</v>
      </c>
      <c r="C2" s="751"/>
      <c r="D2" s="751"/>
      <c r="E2" s="751"/>
      <c r="F2" s="751"/>
      <c r="G2" s="751"/>
      <c r="H2" s="751"/>
      <c r="I2" s="751"/>
      <c r="J2" s="751"/>
      <c r="K2" s="561"/>
      <c r="M2" s="751" t="s">
        <v>586</v>
      </c>
      <c r="N2" s="751"/>
      <c r="O2" s="751"/>
      <c r="P2" s="751"/>
      <c r="Q2" s="751"/>
      <c r="R2" s="751"/>
      <c r="S2" s="751"/>
      <c r="T2" s="751"/>
      <c r="U2" s="751"/>
    </row>
    <row r="3" spans="2:11" ht="14.25" thickBot="1">
      <c r="B3" s="39"/>
      <c r="C3" s="39"/>
      <c r="D3" s="39"/>
      <c r="E3" s="39"/>
      <c r="F3" s="39"/>
      <c r="G3" s="39"/>
      <c r="H3" s="39"/>
      <c r="I3" s="39"/>
      <c r="J3" s="396">
        <v>39594</v>
      </c>
      <c r="K3" s="396"/>
    </row>
    <row r="4" spans="2:21" ht="12.75">
      <c r="B4" s="748" t="s">
        <v>520</v>
      </c>
      <c r="C4" s="82" t="s">
        <v>1</v>
      </c>
      <c r="D4" s="82" t="s">
        <v>2</v>
      </c>
      <c r="E4" s="744" t="s">
        <v>3</v>
      </c>
      <c r="F4" s="744" t="s">
        <v>4</v>
      </c>
      <c r="G4" s="82" t="s">
        <v>5</v>
      </c>
      <c r="H4" s="744" t="s">
        <v>6</v>
      </c>
      <c r="I4" s="744" t="s">
        <v>7</v>
      </c>
      <c r="J4" s="82" t="s">
        <v>8</v>
      </c>
      <c r="K4" s="82" t="s">
        <v>121</v>
      </c>
      <c r="M4" s="748" t="s">
        <v>520</v>
      </c>
      <c r="N4" s="82" t="s">
        <v>1</v>
      </c>
      <c r="O4" s="82" t="s">
        <v>2</v>
      </c>
      <c r="P4" s="744" t="s">
        <v>3</v>
      </c>
      <c r="Q4" s="744" t="s">
        <v>4</v>
      </c>
      <c r="R4" s="82" t="s">
        <v>5</v>
      </c>
      <c r="S4" s="744" t="s">
        <v>6</v>
      </c>
      <c r="T4" s="744" t="s">
        <v>7</v>
      </c>
      <c r="U4" s="82" t="s">
        <v>8</v>
      </c>
    </row>
    <row r="5" spans="2:21" ht="13.5" thickBot="1">
      <c r="B5" s="750"/>
      <c r="C5" s="8" t="s">
        <v>16</v>
      </c>
      <c r="D5" s="8" t="s">
        <v>18</v>
      </c>
      <c r="E5" s="745"/>
      <c r="F5" s="745"/>
      <c r="G5" s="8" t="s">
        <v>19</v>
      </c>
      <c r="H5" s="745"/>
      <c r="I5" s="745"/>
      <c r="J5" s="8" t="s">
        <v>20</v>
      </c>
      <c r="K5" s="8" t="s">
        <v>611</v>
      </c>
      <c r="M5" s="750"/>
      <c r="N5" s="8" t="s">
        <v>16</v>
      </c>
      <c r="O5" s="8" t="s">
        <v>18</v>
      </c>
      <c r="P5" s="745"/>
      <c r="Q5" s="745"/>
      <c r="R5" s="8" t="s">
        <v>19</v>
      </c>
      <c r="S5" s="745"/>
      <c r="T5" s="745"/>
      <c r="U5" s="8" t="s">
        <v>20</v>
      </c>
    </row>
    <row r="6" spans="1:22" ht="15">
      <c r="A6" s="677">
        <v>1</v>
      </c>
      <c r="B6" s="224">
        <v>1</v>
      </c>
      <c r="C6" s="225">
        <v>101</v>
      </c>
      <c r="D6" s="556" t="s">
        <v>31</v>
      </c>
      <c r="E6" s="227" t="s">
        <v>32</v>
      </c>
      <c r="F6" s="227" t="s">
        <v>33</v>
      </c>
      <c r="G6" s="226">
        <v>1962</v>
      </c>
      <c r="H6" s="226" t="s">
        <v>34</v>
      </c>
      <c r="I6" s="227" t="s">
        <v>35</v>
      </c>
      <c r="J6" s="620">
        <v>3</v>
      </c>
      <c r="K6" s="617">
        <v>250</v>
      </c>
      <c r="M6" s="224">
        <v>1</v>
      </c>
      <c r="N6" s="225">
        <v>102</v>
      </c>
      <c r="O6" s="556" t="s">
        <v>37</v>
      </c>
      <c r="P6" s="227" t="s">
        <v>32</v>
      </c>
      <c r="Q6" s="227" t="s">
        <v>33</v>
      </c>
      <c r="R6" s="226">
        <v>1962</v>
      </c>
      <c r="S6" s="226" t="s">
        <v>34</v>
      </c>
      <c r="T6" s="227" t="s">
        <v>35</v>
      </c>
      <c r="U6" s="228">
        <v>3</v>
      </c>
      <c r="V6" t="s">
        <v>625</v>
      </c>
    </row>
    <row r="7" spans="1:22" ht="15">
      <c r="A7" s="677">
        <v>2</v>
      </c>
      <c r="B7" s="222">
        <v>2</v>
      </c>
      <c r="C7" s="213">
        <v>105</v>
      </c>
      <c r="D7" s="555" t="s">
        <v>42</v>
      </c>
      <c r="E7" s="215" t="s">
        <v>32</v>
      </c>
      <c r="F7" s="215" t="s">
        <v>33</v>
      </c>
      <c r="G7" s="214">
        <v>1963</v>
      </c>
      <c r="H7" s="214" t="s">
        <v>43</v>
      </c>
      <c r="I7" s="215" t="s">
        <v>35</v>
      </c>
      <c r="J7" s="622">
        <v>3</v>
      </c>
      <c r="K7" s="619">
        <v>335</v>
      </c>
      <c r="M7" s="222">
        <v>2</v>
      </c>
      <c r="N7" s="559">
        <v>103</v>
      </c>
      <c r="O7" s="214" t="s">
        <v>39</v>
      </c>
      <c r="P7" s="215" t="s">
        <v>32</v>
      </c>
      <c r="Q7" s="215" t="s">
        <v>33</v>
      </c>
      <c r="R7" s="214">
        <v>1962</v>
      </c>
      <c r="S7" s="214" t="s">
        <v>34</v>
      </c>
      <c r="T7" s="215" t="s">
        <v>35</v>
      </c>
      <c r="U7" s="229">
        <v>3</v>
      </c>
      <c r="V7" t="s">
        <v>592</v>
      </c>
    </row>
    <row r="8" spans="1:22" ht="15">
      <c r="A8" s="677">
        <v>3</v>
      </c>
      <c r="B8" s="222">
        <f>1+B7</f>
        <v>3</v>
      </c>
      <c r="C8" s="213">
        <v>106</v>
      </c>
      <c r="D8" s="555" t="s">
        <v>47</v>
      </c>
      <c r="E8" s="215" t="s">
        <v>32</v>
      </c>
      <c r="F8" s="215" t="s">
        <v>33</v>
      </c>
      <c r="G8" s="214">
        <v>1963</v>
      </c>
      <c r="H8" s="214" t="s">
        <v>43</v>
      </c>
      <c r="I8" s="215" t="s">
        <v>35</v>
      </c>
      <c r="J8" s="622">
        <v>3</v>
      </c>
      <c r="K8" s="619">
        <v>250</v>
      </c>
      <c r="M8" s="222">
        <v>3</v>
      </c>
      <c r="N8" s="213">
        <v>104</v>
      </c>
      <c r="O8" s="214" t="s">
        <v>40</v>
      </c>
      <c r="P8" s="215" t="s">
        <v>32</v>
      </c>
      <c r="Q8" s="215" t="s">
        <v>33</v>
      </c>
      <c r="R8" s="214">
        <v>1963</v>
      </c>
      <c r="S8" s="214" t="s">
        <v>34</v>
      </c>
      <c r="T8" s="215" t="s">
        <v>35</v>
      </c>
      <c r="U8" s="229">
        <v>3</v>
      </c>
      <c r="V8" t="s">
        <v>588</v>
      </c>
    </row>
    <row r="9" spans="1:22" ht="15">
      <c r="A9" s="677">
        <v>4</v>
      </c>
      <c r="B9" s="222">
        <f aca="true" t="shared" si="0" ref="B9:B14">1+B8</f>
        <v>4</v>
      </c>
      <c r="C9" s="213">
        <v>108</v>
      </c>
      <c r="D9" s="555" t="s">
        <v>50</v>
      </c>
      <c r="E9" s="215" t="s">
        <v>32</v>
      </c>
      <c r="F9" s="215" t="s">
        <v>33</v>
      </c>
      <c r="G9" s="214">
        <v>1963</v>
      </c>
      <c r="H9" s="214" t="s">
        <v>43</v>
      </c>
      <c r="I9" s="215" t="s">
        <v>35</v>
      </c>
      <c r="J9" s="622">
        <v>3</v>
      </c>
      <c r="K9" s="619">
        <v>250</v>
      </c>
      <c r="M9" s="222">
        <v>4</v>
      </c>
      <c r="N9" s="213">
        <v>107</v>
      </c>
      <c r="O9" s="214" t="s">
        <v>48</v>
      </c>
      <c r="P9" s="215" t="s">
        <v>32</v>
      </c>
      <c r="Q9" s="215" t="s">
        <v>33</v>
      </c>
      <c r="R9" s="214">
        <v>1963</v>
      </c>
      <c r="S9" s="214" t="s">
        <v>34</v>
      </c>
      <c r="T9" s="215" t="s">
        <v>35</v>
      </c>
      <c r="U9" s="229">
        <v>3</v>
      </c>
      <c r="V9" t="s">
        <v>589</v>
      </c>
    </row>
    <row r="10" spans="1:22" ht="15">
      <c r="A10" s="677">
        <v>5</v>
      </c>
      <c r="B10" s="222">
        <f t="shared" si="0"/>
        <v>5</v>
      </c>
      <c r="C10" s="559">
        <v>109</v>
      </c>
      <c r="D10" s="614" t="s">
        <v>53</v>
      </c>
      <c r="E10" s="615" t="s">
        <v>32</v>
      </c>
      <c r="F10" s="615" t="s">
        <v>33</v>
      </c>
      <c r="G10" s="614">
        <v>1963</v>
      </c>
      <c r="H10" s="614" t="s">
        <v>43</v>
      </c>
      <c r="I10" s="615" t="s">
        <v>35</v>
      </c>
      <c r="J10" s="621">
        <v>3</v>
      </c>
      <c r="K10" s="618">
        <v>335</v>
      </c>
      <c r="M10" s="222">
        <v>5</v>
      </c>
      <c r="N10" s="213">
        <v>110</v>
      </c>
      <c r="O10" s="214" t="s">
        <v>55</v>
      </c>
      <c r="P10" s="215" t="s">
        <v>32</v>
      </c>
      <c r="Q10" s="215" t="s">
        <v>33</v>
      </c>
      <c r="R10" s="214">
        <v>1963</v>
      </c>
      <c r="S10" s="214" t="s">
        <v>56</v>
      </c>
      <c r="T10" s="215" t="s">
        <v>35</v>
      </c>
      <c r="U10" s="229">
        <v>3</v>
      </c>
      <c r="V10" t="s">
        <v>605</v>
      </c>
    </row>
    <row r="11" spans="1:22" ht="15">
      <c r="A11" s="677">
        <v>6</v>
      </c>
      <c r="B11" s="222">
        <f t="shared" si="0"/>
        <v>6</v>
      </c>
      <c r="C11" s="213">
        <v>111</v>
      </c>
      <c r="D11" s="555" t="s">
        <v>58</v>
      </c>
      <c r="E11" s="215" t="s">
        <v>32</v>
      </c>
      <c r="F11" s="215" t="s">
        <v>33</v>
      </c>
      <c r="G11" s="214">
        <v>1965</v>
      </c>
      <c r="H11" s="214" t="s">
        <v>43</v>
      </c>
      <c r="I11" s="215" t="s">
        <v>35</v>
      </c>
      <c r="J11" s="622">
        <v>3</v>
      </c>
      <c r="K11" s="619">
        <v>250</v>
      </c>
      <c r="M11" s="222">
        <v>6</v>
      </c>
      <c r="N11" s="216">
        <v>112</v>
      </c>
      <c r="O11" s="217" t="s">
        <v>59</v>
      </c>
      <c r="P11" s="215" t="s">
        <v>32</v>
      </c>
      <c r="Q11" s="215" t="s">
        <v>33</v>
      </c>
      <c r="R11" s="214">
        <v>1965</v>
      </c>
      <c r="S11" s="214" t="s">
        <v>43</v>
      </c>
      <c r="T11" s="215" t="s">
        <v>35</v>
      </c>
      <c r="U11" s="230">
        <v>3</v>
      </c>
      <c r="V11" t="s">
        <v>590</v>
      </c>
    </row>
    <row r="12" spans="1:22" ht="15">
      <c r="A12" s="677">
        <v>7</v>
      </c>
      <c r="B12" s="222">
        <f t="shared" si="0"/>
        <v>7</v>
      </c>
      <c r="C12" s="213">
        <v>114</v>
      </c>
      <c r="D12" s="555" t="s">
        <v>62</v>
      </c>
      <c r="E12" s="215" t="s">
        <v>32</v>
      </c>
      <c r="F12" s="215" t="s">
        <v>33</v>
      </c>
      <c r="G12" s="214">
        <v>1965</v>
      </c>
      <c r="H12" s="214" t="s">
        <v>43</v>
      </c>
      <c r="I12" s="215" t="s">
        <v>35</v>
      </c>
      <c r="J12" s="622">
        <v>3</v>
      </c>
      <c r="K12" s="619">
        <v>250</v>
      </c>
      <c r="M12" s="222">
        <v>7</v>
      </c>
      <c r="N12" s="216">
        <v>113</v>
      </c>
      <c r="O12" s="217" t="s">
        <v>60</v>
      </c>
      <c r="P12" s="215" t="s">
        <v>32</v>
      </c>
      <c r="Q12" s="215" t="s">
        <v>33</v>
      </c>
      <c r="R12" s="214">
        <v>1965</v>
      </c>
      <c r="S12" s="214" t="s">
        <v>43</v>
      </c>
      <c r="T12" s="215" t="s">
        <v>35</v>
      </c>
      <c r="U12" s="230">
        <v>3</v>
      </c>
      <c r="V12" t="s">
        <v>589</v>
      </c>
    </row>
    <row r="13" spans="1:22" ht="15">
      <c r="A13" s="677">
        <v>8</v>
      </c>
      <c r="B13" s="222">
        <f t="shared" si="0"/>
        <v>8</v>
      </c>
      <c r="C13" s="213">
        <v>116</v>
      </c>
      <c r="D13" s="555" t="s">
        <v>65</v>
      </c>
      <c r="E13" s="215" t="s">
        <v>32</v>
      </c>
      <c r="F13" s="215" t="s">
        <v>33</v>
      </c>
      <c r="G13" s="214">
        <v>1965</v>
      </c>
      <c r="H13" s="214" t="s">
        <v>43</v>
      </c>
      <c r="I13" s="215" t="s">
        <v>35</v>
      </c>
      <c r="J13" s="622">
        <v>3</v>
      </c>
      <c r="K13" s="619">
        <v>350</v>
      </c>
      <c r="M13" s="222">
        <v>8</v>
      </c>
      <c r="N13" s="213">
        <v>115</v>
      </c>
      <c r="O13" s="214" t="s">
        <v>64</v>
      </c>
      <c r="P13" s="215" t="s">
        <v>32</v>
      </c>
      <c r="Q13" s="215" t="s">
        <v>33</v>
      </c>
      <c r="R13" s="214">
        <v>1965</v>
      </c>
      <c r="S13" s="214" t="s">
        <v>43</v>
      </c>
      <c r="T13" s="215" t="s">
        <v>35</v>
      </c>
      <c r="U13" s="229">
        <v>3</v>
      </c>
      <c r="V13" t="s">
        <v>591</v>
      </c>
    </row>
    <row r="14" spans="1:22" ht="15">
      <c r="A14" s="677">
        <v>9</v>
      </c>
      <c r="B14" s="222">
        <f t="shared" si="0"/>
        <v>9</v>
      </c>
      <c r="C14" s="213">
        <v>119</v>
      </c>
      <c r="D14" s="555" t="s">
        <v>71</v>
      </c>
      <c r="E14" s="215" t="s">
        <v>32</v>
      </c>
      <c r="F14" s="215" t="s">
        <v>33</v>
      </c>
      <c r="G14" s="214">
        <v>1965</v>
      </c>
      <c r="H14" s="214" t="s">
        <v>43</v>
      </c>
      <c r="I14" s="215" t="s">
        <v>35</v>
      </c>
      <c r="J14" s="622">
        <v>3</v>
      </c>
      <c r="K14" s="619">
        <v>335</v>
      </c>
      <c r="M14" s="222">
        <v>9</v>
      </c>
      <c r="N14" s="213">
        <v>117</v>
      </c>
      <c r="O14" s="214" t="s">
        <v>67</v>
      </c>
      <c r="P14" s="215" t="s">
        <v>32</v>
      </c>
      <c r="Q14" s="215" t="s">
        <v>33</v>
      </c>
      <c r="R14" s="214">
        <v>1965</v>
      </c>
      <c r="S14" s="214" t="s">
        <v>43</v>
      </c>
      <c r="T14" s="215" t="s">
        <v>35</v>
      </c>
      <c r="U14" s="229">
        <v>3</v>
      </c>
      <c r="V14" t="s">
        <v>592</v>
      </c>
    </row>
    <row r="15" spans="1:22" ht="15">
      <c r="A15" s="677">
        <v>10</v>
      </c>
      <c r="B15" s="222">
        <v>10</v>
      </c>
      <c r="C15" s="213">
        <v>122</v>
      </c>
      <c r="D15" s="555" t="s">
        <v>76</v>
      </c>
      <c r="E15" s="215" t="s">
        <v>32</v>
      </c>
      <c r="F15" s="215" t="s">
        <v>33</v>
      </c>
      <c r="G15" s="214">
        <v>1966</v>
      </c>
      <c r="H15" s="214" t="s">
        <v>43</v>
      </c>
      <c r="I15" s="215" t="s">
        <v>35</v>
      </c>
      <c r="J15" s="622">
        <v>3</v>
      </c>
      <c r="K15" s="619">
        <v>335</v>
      </c>
      <c r="M15" s="222">
        <v>10</v>
      </c>
      <c r="N15" s="213">
        <v>118</v>
      </c>
      <c r="O15" s="214" t="s">
        <v>69</v>
      </c>
      <c r="P15" s="215" t="s">
        <v>32</v>
      </c>
      <c r="Q15" s="215" t="s">
        <v>33</v>
      </c>
      <c r="R15" s="214">
        <v>1965</v>
      </c>
      <c r="S15" s="214" t="s">
        <v>43</v>
      </c>
      <c r="T15" s="215" t="s">
        <v>35</v>
      </c>
      <c r="U15" s="229">
        <v>3</v>
      </c>
      <c r="V15" t="s">
        <v>588</v>
      </c>
    </row>
    <row r="16" spans="1:22" ht="15">
      <c r="A16" s="677">
        <v>11</v>
      </c>
      <c r="B16" s="222">
        <v>11</v>
      </c>
      <c r="C16" s="213">
        <v>123</v>
      </c>
      <c r="D16" s="555" t="s">
        <v>79</v>
      </c>
      <c r="E16" s="215" t="s">
        <v>32</v>
      </c>
      <c r="F16" s="215" t="s">
        <v>33</v>
      </c>
      <c r="G16" s="214">
        <v>1960</v>
      </c>
      <c r="H16" s="214" t="s">
        <v>80</v>
      </c>
      <c r="I16" s="215" t="s">
        <v>35</v>
      </c>
      <c r="J16" s="622">
        <v>3</v>
      </c>
      <c r="K16" s="619">
        <v>250</v>
      </c>
      <c r="M16" s="222">
        <v>11</v>
      </c>
      <c r="N16" s="216">
        <v>120</v>
      </c>
      <c r="O16" s="217" t="s">
        <v>72</v>
      </c>
      <c r="P16" s="218" t="s">
        <v>32</v>
      </c>
      <c r="Q16" s="215" t="s">
        <v>33</v>
      </c>
      <c r="R16" s="217">
        <v>1966</v>
      </c>
      <c r="S16" s="217" t="s">
        <v>43</v>
      </c>
      <c r="T16" s="215" t="s">
        <v>35</v>
      </c>
      <c r="U16" s="230">
        <v>3</v>
      </c>
      <c r="V16" t="s">
        <v>594</v>
      </c>
    </row>
    <row r="17" spans="1:22" ht="15">
      <c r="A17" s="677">
        <v>12</v>
      </c>
      <c r="B17" s="222">
        <v>12</v>
      </c>
      <c r="C17" s="213">
        <v>124</v>
      </c>
      <c r="D17" s="616" t="s">
        <v>483</v>
      </c>
      <c r="E17" s="215" t="s">
        <v>32</v>
      </c>
      <c r="F17" s="215" t="s">
        <v>33</v>
      </c>
      <c r="G17" s="214">
        <v>1985</v>
      </c>
      <c r="H17" s="214" t="s">
        <v>484</v>
      </c>
      <c r="I17" s="215" t="s">
        <v>485</v>
      </c>
      <c r="J17" s="622">
        <v>3</v>
      </c>
      <c r="K17" s="619">
        <v>350</v>
      </c>
      <c r="M17" s="222">
        <v>12</v>
      </c>
      <c r="N17" s="213">
        <v>155</v>
      </c>
      <c r="O17" s="555" t="s">
        <v>92</v>
      </c>
      <c r="P17" s="215" t="s">
        <v>32</v>
      </c>
      <c r="Q17" s="215" t="s">
        <v>33</v>
      </c>
      <c r="R17" s="214">
        <v>1969</v>
      </c>
      <c r="S17" s="214" t="s">
        <v>90</v>
      </c>
      <c r="T17" s="215" t="s">
        <v>35</v>
      </c>
      <c r="U17" s="229">
        <v>3</v>
      </c>
      <c r="V17" t="s">
        <v>592</v>
      </c>
    </row>
    <row r="18" spans="1:22" ht="15.75" thickBot="1">
      <c r="A18" s="677">
        <v>13</v>
      </c>
      <c r="B18" s="222">
        <v>13</v>
      </c>
      <c r="C18" s="213">
        <v>151</v>
      </c>
      <c r="D18" s="555" t="s">
        <v>82</v>
      </c>
      <c r="E18" s="215" t="s">
        <v>32</v>
      </c>
      <c r="F18" s="215" t="s">
        <v>33</v>
      </c>
      <c r="G18" s="214">
        <v>1969</v>
      </c>
      <c r="H18" s="214" t="s">
        <v>83</v>
      </c>
      <c r="I18" s="215" t="s">
        <v>35</v>
      </c>
      <c r="J18" s="622">
        <v>3</v>
      </c>
      <c r="K18" s="619">
        <v>350</v>
      </c>
      <c r="M18" s="223">
        <v>13</v>
      </c>
      <c r="N18" s="219">
        <v>168</v>
      </c>
      <c r="O18" s="220" t="s">
        <v>116</v>
      </c>
      <c r="P18" s="221" t="s">
        <v>32</v>
      </c>
      <c r="Q18" s="221" t="s">
        <v>33</v>
      </c>
      <c r="R18" s="220">
        <v>1972</v>
      </c>
      <c r="S18" s="220" t="s">
        <v>90</v>
      </c>
      <c r="T18" s="221" t="s">
        <v>35</v>
      </c>
      <c r="U18" s="231">
        <v>3</v>
      </c>
      <c r="V18" t="s">
        <v>604</v>
      </c>
    </row>
    <row r="19" spans="1:11" ht="15">
      <c r="A19" s="677">
        <v>14</v>
      </c>
      <c r="B19" s="222">
        <v>14</v>
      </c>
      <c r="C19" s="213">
        <v>152</v>
      </c>
      <c r="D19" s="555" t="s">
        <v>85</v>
      </c>
      <c r="E19" s="215" t="s">
        <v>32</v>
      </c>
      <c r="F19" s="215" t="s">
        <v>33</v>
      </c>
      <c r="G19" s="214">
        <v>1969</v>
      </c>
      <c r="H19" s="214" t="s">
        <v>83</v>
      </c>
      <c r="I19" s="215" t="s">
        <v>35</v>
      </c>
      <c r="J19" s="586">
        <v>3</v>
      </c>
      <c r="K19" s="229">
        <v>350</v>
      </c>
    </row>
    <row r="20" spans="1:11" ht="15">
      <c r="A20" s="677">
        <v>15</v>
      </c>
      <c r="B20" s="222">
        <v>15</v>
      </c>
      <c r="C20" s="213">
        <v>153</v>
      </c>
      <c r="D20" s="555" t="s">
        <v>87</v>
      </c>
      <c r="E20" s="215" t="s">
        <v>32</v>
      </c>
      <c r="F20" s="215" t="s">
        <v>33</v>
      </c>
      <c r="G20" s="214">
        <v>1969</v>
      </c>
      <c r="H20" s="214" t="s">
        <v>83</v>
      </c>
      <c r="I20" s="215" t="s">
        <v>35</v>
      </c>
      <c r="J20" s="586">
        <v>3</v>
      </c>
      <c r="K20" s="229">
        <v>350</v>
      </c>
    </row>
    <row r="21" spans="1:11" ht="15">
      <c r="A21" s="677">
        <v>16</v>
      </c>
      <c r="B21" s="222">
        <v>16</v>
      </c>
      <c r="C21" s="213">
        <v>154</v>
      </c>
      <c r="D21" s="555" t="s">
        <v>89</v>
      </c>
      <c r="E21" s="215" t="s">
        <v>32</v>
      </c>
      <c r="F21" s="215" t="s">
        <v>33</v>
      </c>
      <c r="G21" s="214">
        <v>1969</v>
      </c>
      <c r="H21" s="214" t="s">
        <v>90</v>
      </c>
      <c r="I21" s="215" t="s">
        <v>35</v>
      </c>
      <c r="J21" s="586">
        <v>3</v>
      </c>
      <c r="K21" s="229">
        <v>350</v>
      </c>
    </row>
    <row r="22" spans="1:11" ht="15">
      <c r="A22" s="677">
        <v>17</v>
      </c>
      <c r="B22" s="222">
        <v>17</v>
      </c>
      <c r="C22" s="213">
        <v>156</v>
      </c>
      <c r="D22" s="555" t="s">
        <v>94</v>
      </c>
      <c r="E22" s="215" t="s">
        <v>32</v>
      </c>
      <c r="F22" s="215" t="s">
        <v>33</v>
      </c>
      <c r="G22" s="214">
        <v>1969</v>
      </c>
      <c r="H22" s="214" t="s">
        <v>90</v>
      </c>
      <c r="I22" s="215" t="s">
        <v>95</v>
      </c>
      <c r="J22" s="586">
        <v>3</v>
      </c>
      <c r="K22" s="229">
        <v>350</v>
      </c>
    </row>
    <row r="23" spans="1:11" ht="15">
      <c r="A23" s="677">
        <v>18</v>
      </c>
      <c r="B23" s="222">
        <v>18</v>
      </c>
      <c r="C23" s="213">
        <v>157</v>
      </c>
      <c r="D23" s="555" t="s">
        <v>97</v>
      </c>
      <c r="E23" s="215" t="s">
        <v>32</v>
      </c>
      <c r="F23" s="215" t="s">
        <v>33</v>
      </c>
      <c r="G23" s="214">
        <v>1969</v>
      </c>
      <c r="H23" s="214" t="s">
        <v>83</v>
      </c>
      <c r="I23" s="215" t="s">
        <v>35</v>
      </c>
      <c r="J23" s="586">
        <v>3</v>
      </c>
      <c r="K23" s="229">
        <v>350</v>
      </c>
    </row>
    <row r="24" spans="1:11" ht="15">
      <c r="A24" s="677">
        <v>19</v>
      </c>
      <c r="B24" s="222">
        <v>19</v>
      </c>
      <c r="C24" s="213">
        <v>158</v>
      </c>
      <c r="D24" s="555" t="s">
        <v>99</v>
      </c>
      <c r="E24" s="215" t="s">
        <v>32</v>
      </c>
      <c r="F24" s="215" t="s">
        <v>33</v>
      </c>
      <c r="G24" s="214">
        <v>1969</v>
      </c>
      <c r="H24" s="214" t="s">
        <v>83</v>
      </c>
      <c r="I24" s="215" t="s">
        <v>35</v>
      </c>
      <c r="J24" s="586">
        <v>3</v>
      </c>
      <c r="K24" s="229">
        <v>350</v>
      </c>
    </row>
    <row r="25" spans="1:11" ht="15">
      <c r="A25" s="677">
        <v>20</v>
      </c>
      <c r="B25" s="222">
        <v>20</v>
      </c>
      <c r="C25" s="213">
        <v>159</v>
      </c>
      <c r="D25" s="555" t="s">
        <v>101</v>
      </c>
      <c r="E25" s="215" t="s">
        <v>32</v>
      </c>
      <c r="F25" s="215" t="s">
        <v>33</v>
      </c>
      <c r="G25" s="214">
        <v>1969</v>
      </c>
      <c r="H25" s="214" t="s">
        <v>90</v>
      </c>
      <c r="I25" s="215" t="s">
        <v>35</v>
      </c>
      <c r="J25" s="586">
        <v>3</v>
      </c>
      <c r="K25" s="229">
        <v>350</v>
      </c>
    </row>
    <row r="26" spans="1:11" ht="15">
      <c r="A26" s="677">
        <v>21</v>
      </c>
      <c r="B26" s="222">
        <v>21</v>
      </c>
      <c r="C26" s="213">
        <v>160</v>
      </c>
      <c r="D26" s="555" t="s">
        <v>103</v>
      </c>
      <c r="E26" s="215" t="s">
        <v>32</v>
      </c>
      <c r="F26" s="215" t="s">
        <v>33</v>
      </c>
      <c r="G26" s="214">
        <v>1969</v>
      </c>
      <c r="H26" s="214" t="s">
        <v>83</v>
      </c>
      <c r="I26" s="215" t="s">
        <v>35</v>
      </c>
      <c r="J26" s="586">
        <v>3</v>
      </c>
      <c r="K26" s="229">
        <v>350</v>
      </c>
    </row>
    <row r="27" spans="1:11" ht="15">
      <c r="A27" s="677">
        <v>22</v>
      </c>
      <c r="B27" s="222">
        <v>22</v>
      </c>
      <c r="C27" s="213">
        <v>161</v>
      </c>
      <c r="D27" s="555" t="s">
        <v>307</v>
      </c>
      <c r="E27" s="215" t="s">
        <v>32</v>
      </c>
      <c r="F27" s="215" t="s">
        <v>33</v>
      </c>
      <c r="G27" s="214">
        <v>1969</v>
      </c>
      <c r="H27" s="214" t="s">
        <v>90</v>
      </c>
      <c r="I27" s="215" t="s">
        <v>35</v>
      </c>
      <c r="J27" s="586">
        <v>3</v>
      </c>
      <c r="K27" s="229">
        <v>350</v>
      </c>
    </row>
    <row r="28" spans="1:11" ht="15">
      <c r="A28" s="677">
        <v>23</v>
      </c>
      <c r="B28" s="222">
        <v>23</v>
      </c>
      <c r="C28" s="213">
        <v>162</v>
      </c>
      <c r="D28" s="555" t="s">
        <v>106</v>
      </c>
      <c r="E28" s="215" t="s">
        <v>32</v>
      </c>
      <c r="F28" s="215" t="s">
        <v>33</v>
      </c>
      <c r="G28" s="214">
        <v>1969</v>
      </c>
      <c r="H28" s="214" t="s">
        <v>90</v>
      </c>
      <c r="I28" s="215" t="s">
        <v>35</v>
      </c>
      <c r="J28" s="586">
        <v>3</v>
      </c>
      <c r="K28" s="229">
        <v>350</v>
      </c>
    </row>
    <row r="29" spans="1:11" ht="15">
      <c r="A29" s="677">
        <v>24</v>
      </c>
      <c r="B29" s="222">
        <v>24</v>
      </c>
      <c r="C29" s="213">
        <v>163</v>
      </c>
      <c r="D29" s="555" t="s">
        <v>107</v>
      </c>
      <c r="E29" s="215" t="s">
        <v>32</v>
      </c>
      <c r="F29" s="215" t="s">
        <v>33</v>
      </c>
      <c r="G29" s="214">
        <v>1969</v>
      </c>
      <c r="H29" s="214" t="s">
        <v>83</v>
      </c>
      <c r="I29" s="215" t="s">
        <v>35</v>
      </c>
      <c r="J29" s="586">
        <v>3</v>
      </c>
      <c r="K29" s="229">
        <v>350</v>
      </c>
    </row>
    <row r="30" spans="1:11" ht="15">
      <c r="A30" s="677">
        <v>25</v>
      </c>
      <c r="B30" s="222">
        <v>25</v>
      </c>
      <c r="C30" s="213">
        <v>164</v>
      </c>
      <c r="D30" s="555" t="s">
        <v>108</v>
      </c>
      <c r="E30" s="215" t="s">
        <v>32</v>
      </c>
      <c r="F30" s="215" t="s">
        <v>33</v>
      </c>
      <c r="G30" s="214">
        <v>1969</v>
      </c>
      <c r="H30" s="214" t="s">
        <v>90</v>
      </c>
      <c r="I30" s="215" t="s">
        <v>95</v>
      </c>
      <c r="J30" s="586">
        <v>3</v>
      </c>
      <c r="K30" s="229">
        <v>350</v>
      </c>
    </row>
    <row r="31" spans="1:11" ht="15">
      <c r="A31" s="677">
        <v>26</v>
      </c>
      <c r="B31" s="222">
        <v>26</v>
      </c>
      <c r="C31" s="213">
        <v>165</v>
      </c>
      <c r="D31" s="555" t="s">
        <v>110</v>
      </c>
      <c r="E31" s="215" t="s">
        <v>32</v>
      </c>
      <c r="F31" s="215" t="s">
        <v>33</v>
      </c>
      <c r="G31" s="214">
        <v>1969</v>
      </c>
      <c r="H31" s="214" t="s">
        <v>90</v>
      </c>
      <c r="I31" s="215" t="s">
        <v>35</v>
      </c>
      <c r="J31" s="586">
        <v>3</v>
      </c>
      <c r="K31" s="229">
        <v>350</v>
      </c>
    </row>
    <row r="32" spans="1:11" ht="15">
      <c r="A32" s="677">
        <v>27</v>
      </c>
      <c r="B32" s="222">
        <v>27</v>
      </c>
      <c r="C32" s="213">
        <v>166</v>
      </c>
      <c r="D32" s="555" t="s">
        <v>112</v>
      </c>
      <c r="E32" s="215" t="s">
        <v>32</v>
      </c>
      <c r="F32" s="215" t="s">
        <v>33</v>
      </c>
      <c r="G32" s="214">
        <v>1972</v>
      </c>
      <c r="H32" s="214" t="s">
        <v>90</v>
      </c>
      <c r="I32" s="215" t="s">
        <v>35</v>
      </c>
      <c r="J32" s="586">
        <v>3</v>
      </c>
      <c r="K32" s="229">
        <v>350</v>
      </c>
    </row>
    <row r="33" spans="1:11" ht="15">
      <c r="A33" s="677">
        <v>28</v>
      </c>
      <c r="B33" s="222">
        <v>28</v>
      </c>
      <c r="C33" s="213">
        <v>167</v>
      </c>
      <c r="D33" s="555" t="s">
        <v>114</v>
      </c>
      <c r="E33" s="215" t="s">
        <v>32</v>
      </c>
      <c r="F33" s="215" t="s">
        <v>33</v>
      </c>
      <c r="G33" s="214">
        <v>1972</v>
      </c>
      <c r="H33" s="214" t="s">
        <v>90</v>
      </c>
      <c r="I33" s="215" t="s">
        <v>35</v>
      </c>
      <c r="J33" s="586">
        <v>3</v>
      </c>
      <c r="K33" s="229">
        <v>350</v>
      </c>
    </row>
    <row r="34" spans="1:13" ht="15">
      <c r="A34" s="677">
        <v>29</v>
      </c>
      <c r="B34" s="222">
        <v>29</v>
      </c>
      <c r="C34" s="213">
        <v>169</v>
      </c>
      <c r="D34" s="555" t="s">
        <v>118</v>
      </c>
      <c r="E34" s="215" t="s">
        <v>32</v>
      </c>
      <c r="F34" s="215" t="s">
        <v>33</v>
      </c>
      <c r="G34" s="214">
        <v>1972</v>
      </c>
      <c r="H34" s="214" t="s">
        <v>90</v>
      </c>
      <c r="I34" s="215" t="s">
        <v>35</v>
      </c>
      <c r="J34" s="586">
        <v>3</v>
      </c>
      <c r="K34" s="229">
        <v>350</v>
      </c>
      <c r="M34" s="560"/>
    </row>
    <row r="35" spans="1:11" ht="15.75" thickBot="1">
      <c r="A35" s="677">
        <v>30</v>
      </c>
      <c r="B35" s="223">
        <v>30</v>
      </c>
      <c r="C35" s="219">
        <v>170</v>
      </c>
      <c r="D35" s="557" t="s">
        <v>120</v>
      </c>
      <c r="E35" s="221" t="s">
        <v>32</v>
      </c>
      <c r="F35" s="221" t="s">
        <v>33</v>
      </c>
      <c r="G35" s="220">
        <v>1972</v>
      </c>
      <c r="H35" s="220" t="s">
        <v>90</v>
      </c>
      <c r="I35" s="221" t="s">
        <v>35</v>
      </c>
      <c r="J35" s="587">
        <v>3</v>
      </c>
      <c r="K35" s="231">
        <v>350</v>
      </c>
    </row>
    <row r="37" spans="2:3" ht="13.5" thickBot="1">
      <c r="B37" s="126"/>
      <c r="C37" s="126" t="s">
        <v>409</v>
      </c>
    </row>
    <row r="38" spans="2:12" ht="12.75">
      <c r="B38" s="746" t="s">
        <v>520</v>
      </c>
      <c r="C38" s="588" t="s">
        <v>1</v>
      </c>
      <c r="D38" s="588" t="s">
        <v>2</v>
      </c>
      <c r="E38" s="588" t="s">
        <v>3</v>
      </c>
      <c r="F38" s="588" t="s">
        <v>4</v>
      </c>
      <c r="G38" s="588" t="s">
        <v>5</v>
      </c>
      <c r="H38" s="588" t="s">
        <v>6</v>
      </c>
      <c r="I38" s="82" t="s">
        <v>7</v>
      </c>
      <c r="J38" s="128" t="s">
        <v>8</v>
      </c>
      <c r="K38" s="246"/>
      <c r="L38" s="508"/>
    </row>
    <row r="39" spans="2:12" ht="13.5" thickBot="1">
      <c r="B39" s="747"/>
      <c r="C39" s="589" t="s">
        <v>16</v>
      </c>
      <c r="D39" s="589" t="s">
        <v>18</v>
      </c>
      <c r="E39" s="589"/>
      <c r="F39" s="589"/>
      <c r="G39" s="589" t="s">
        <v>19</v>
      </c>
      <c r="H39" s="589"/>
      <c r="I39" s="8"/>
      <c r="J39" s="129" t="s">
        <v>20</v>
      </c>
      <c r="K39" s="246"/>
      <c r="L39" s="508"/>
    </row>
    <row r="40" spans="1:15" ht="15">
      <c r="A40" s="677">
        <v>31</v>
      </c>
      <c r="B40" s="664">
        <v>1</v>
      </c>
      <c r="C40" s="70">
        <v>200</v>
      </c>
      <c r="D40" s="65" t="s">
        <v>124</v>
      </c>
      <c r="E40" s="515" t="s">
        <v>125</v>
      </c>
      <c r="F40" s="73" t="s">
        <v>406</v>
      </c>
      <c r="G40" s="65">
        <v>1993</v>
      </c>
      <c r="H40" s="65" t="s">
        <v>127</v>
      </c>
      <c r="I40" s="511" t="s">
        <v>128</v>
      </c>
      <c r="J40" s="519">
        <v>3</v>
      </c>
      <c r="K40" s="662"/>
      <c r="L40" s="347"/>
      <c r="M40" s="508"/>
      <c r="N40" s="508"/>
      <c r="O40" s="508"/>
    </row>
    <row r="41" spans="1:24" ht="15">
      <c r="A41" s="677">
        <v>32</v>
      </c>
      <c r="B41" s="666">
        <v>2</v>
      </c>
      <c r="C41" s="70">
        <v>201</v>
      </c>
      <c r="D41" s="65" t="s">
        <v>132</v>
      </c>
      <c r="E41" s="515" t="s">
        <v>125</v>
      </c>
      <c r="F41" s="73" t="s">
        <v>126</v>
      </c>
      <c r="G41" s="65">
        <v>1993</v>
      </c>
      <c r="H41" s="65" t="s">
        <v>127</v>
      </c>
      <c r="I41" s="511" t="s">
        <v>128</v>
      </c>
      <c r="J41" s="519">
        <v>3</v>
      </c>
      <c r="K41" s="662"/>
      <c r="L41" s="347"/>
      <c r="M41" s="420"/>
      <c r="N41" s="347"/>
      <c r="O41" s="419"/>
      <c r="W41" s="212"/>
      <c r="X41" s="212"/>
    </row>
    <row r="42" spans="1:24" s="212" customFormat="1" ht="15">
      <c r="A42" s="677">
        <v>33</v>
      </c>
      <c r="B42" s="666">
        <v>3</v>
      </c>
      <c r="C42" s="70">
        <f>1+C41</f>
        <v>202</v>
      </c>
      <c r="D42" s="65" t="s">
        <v>134</v>
      </c>
      <c r="E42" s="515" t="s">
        <v>125</v>
      </c>
      <c r="F42" s="73" t="s">
        <v>126</v>
      </c>
      <c r="G42" s="65">
        <v>1993</v>
      </c>
      <c r="H42" s="65" t="s">
        <v>127</v>
      </c>
      <c r="I42" s="511" t="s">
        <v>135</v>
      </c>
      <c r="J42" s="519">
        <v>3</v>
      </c>
      <c r="K42" s="662"/>
      <c r="L42" s="347"/>
      <c r="M42" s="420"/>
      <c r="N42" s="347"/>
      <c r="O42" s="419"/>
      <c r="P42"/>
      <c r="Q42"/>
      <c r="R42"/>
      <c r="S42"/>
      <c r="T42"/>
      <c r="U42"/>
      <c r="W42"/>
      <c r="X42"/>
    </row>
    <row r="43" spans="1:15" s="212" customFormat="1" ht="15">
      <c r="A43" s="677">
        <v>34</v>
      </c>
      <c r="B43" s="666">
        <v>4</v>
      </c>
      <c r="C43" s="70">
        <f>1+C100</f>
        <v>204</v>
      </c>
      <c r="D43" s="65" t="s">
        <v>141</v>
      </c>
      <c r="E43" s="515" t="s">
        <v>125</v>
      </c>
      <c r="F43" s="73" t="s">
        <v>126</v>
      </c>
      <c r="G43" s="65">
        <v>1993</v>
      </c>
      <c r="H43" s="65" t="s">
        <v>127</v>
      </c>
      <c r="I43" s="511" t="s">
        <v>135</v>
      </c>
      <c r="J43" s="519">
        <v>3</v>
      </c>
      <c r="K43" s="662"/>
      <c r="L43" s="347"/>
      <c r="M43" s="420"/>
      <c r="N43" s="347"/>
      <c r="O43" s="419"/>
    </row>
    <row r="44" spans="1:21" s="212" customFormat="1" ht="15">
      <c r="A44" s="677">
        <v>35</v>
      </c>
      <c r="B44" s="666">
        <v>5</v>
      </c>
      <c r="C44" s="70">
        <f>1+C43</f>
        <v>205</v>
      </c>
      <c r="D44" s="65" t="s">
        <v>144</v>
      </c>
      <c r="E44" s="515" t="s">
        <v>125</v>
      </c>
      <c r="F44" s="73" t="s">
        <v>126</v>
      </c>
      <c r="G44" s="65">
        <v>1993</v>
      </c>
      <c r="H44" s="65" t="s">
        <v>127</v>
      </c>
      <c r="I44" s="511" t="s">
        <v>135</v>
      </c>
      <c r="J44" s="519">
        <v>3</v>
      </c>
      <c r="K44" s="662"/>
      <c r="L44" s="347"/>
      <c r="M44" s="420"/>
      <c r="N44" s="347"/>
      <c r="O44" s="419"/>
      <c r="P44"/>
      <c r="Q44"/>
      <c r="R44"/>
      <c r="S44"/>
      <c r="T44"/>
      <c r="U44"/>
    </row>
    <row r="45" spans="1:21" ht="15">
      <c r="A45" s="677">
        <v>36</v>
      </c>
      <c r="B45" s="666">
        <v>6</v>
      </c>
      <c r="C45" s="70">
        <v>207</v>
      </c>
      <c r="D45" s="65" t="s">
        <v>149</v>
      </c>
      <c r="E45" s="515" t="s">
        <v>125</v>
      </c>
      <c r="F45" s="73" t="s">
        <v>126</v>
      </c>
      <c r="G45" s="65">
        <v>1993</v>
      </c>
      <c r="H45" s="65" t="s">
        <v>127</v>
      </c>
      <c r="I45" s="511" t="s">
        <v>135</v>
      </c>
      <c r="J45" s="519">
        <v>3</v>
      </c>
      <c r="K45" s="662"/>
      <c r="L45" s="347"/>
      <c r="M45" s="420"/>
      <c r="N45" s="347"/>
      <c r="O45" s="419"/>
      <c r="P45" s="212"/>
      <c r="Q45" s="212"/>
      <c r="R45" s="212"/>
      <c r="S45" s="212"/>
      <c r="T45" s="212"/>
      <c r="U45" s="212"/>
    </row>
    <row r="46" spans="1:24" s="212" customFormat="1" ht="15">
      <c r="A46" s="677">
        <v>37</v>
      </c>
      <c r="B46" s="666">
        <v>7</v>
      </c>
      <c r="C46" s="70">
        <v>209</v>
      </c>
      <c r="D46" s="65" t="s">
        <v>154</v>
      </c>
      <c r="E46" s="515" t="s">
        <v>125</v>
      </c>
      <c r="F46" s="73" t="s">
        <v>126</v>
      </c>
      <c r="G46" s="65">
        <v>1993</v>
      </c>
      <c r="H46" s="65" t="s">
        <v>127</v>
      </c>
      <c r="I46" s="511" t="s">
        <v>135</v>
      </c>
      <c r="J46" s="519">
        <v>3</v>
      </c>
      <c r="K46" s="662"/>
      <c r="L46" s="347"/>
      <c r="M46" s="420"/>
      <c r="N46" s="347"/>
      <c r="O46" s="419"/>
      <c r="P46"/>
      <c r="Q46"/>
      <c r="R46"/>
      <c r="S46"/>
      <c r="T46"/>
      <c r="U46"/>
      <c r="W46"/>
      <c r="X46"/>
    </row>
    <row r="47" spans="1:21" ht="15">
      <c r="A47" s="677">
        <v>38</v>
      </c>
      <c r="B47" s="666">
        <v>8</v>
      </c>
      <c r="C47" s="70">
        <f>1+C46</f>
        <v>210</v>
      </c>
      <c r="D47" s="65" t="s">
        <v>157</v>
      </c>
      <c r="E47" s="515" t="s">
        <v>125</v>
      </c>
      <c r="F47" s="73" t="s">
        <v>126</v>
      </c>
      <c r="G47" s="65">
        <v>1993</v>
      </c>
      <c r="H47" s="65" t="s">
        <v>127</v>
      </c>
      <c r="I47" s="511" t="s">
        <v>135</v>
      </c>
      <c r="J47" s="519">
        <v>3</v>
      </c>
      <c r="K47" s="662"/>
      <c r="L47" s="347"/>
      <c r="M47" s="420"/>
      <c r="N47" s="347"/>
      <c r="O47" s="419"/>
      <c r="P47" s="212"/>
      <c r="Q47" s="212"/>
      <c r="R47" s="212"/>
      <c r="S47" s="212"/>
      <c r="T47" s="212"/>
      <c r="U47" s="212"/>
    </row>
    <row r="48" spans="1:15" ht="15">
      <c r="A48" s="677">
        <v>39</v>
      </c>
      <c r="B48" s="666">
        <v>9</v>
      </c>
      <c r="C48" s="70">
        <v>213</v>
      </c>
      <c r="D48" s="65" t="s">
        <v>164</v>
      </c>
      <c r="E48" s="515" t="s">
        <v>125</v>
      </c>
      <c r="F48" s="73" t="s">
        <v>126</v>
      </c>
      <c r="G48" s="65">
        <v>1993</v>
      </c>
      <c r="H48" s="65" t="s">
        <v>127</v>
      </c>
      <c r="I48" s="511" t="s">
        <v>135</v>
      </c>
      <c r="J48" s="519">
        <v>2</v>
      </c>
      <c r="K48" s="662"/>
      <c r="L48" s="347"/>
      <c r="M48" s="420"/>
      <c r="N48" s="347"/>
      <c r="O48" s="419"/>
    </row>
    <row r="49" spans="1:15" ht="15">
      <c r="A49" s="677">
        <v>40</v>
      </c>
      <c r="B49" s="666">
        <v>10</v>
      </c>
      <c r="C49" s="70">
        <f aca="true" t="shared" si="1" ref="C49:C55">1+C48</f>
        <v>214</v>
      </c>
      <c r="D49" s="65" t="s">
        <v>167</v>
      </c>
      <c r="E49" s="515" t="s">
        <v>125</v>
      </c>
      <c r="F49" s="73" t="s">
        <v>126</v>
      </c>
      <c r="G49" s="65">
        <v>1993</v>
      </c>
      <c r="H49" s="65" t="s">
        <v>127</v>
      </c>
      <c r="I49" s="511" t="s">
        <v>135</v>
      </c>
      <c r="J49" s="519">
        <v>2</v>
      </c>
      <c r="K49" s="662"/>
      <c r="L49" s="347"/>
      <c r="M49" s="420"/>
      <c r="N49" s="347"/>
      <c r="O49" s="419"/>
    </row>
    <row r="50" spans="1:15" ht="15">
      <c r="A50" s="677">
        <v>41</v>
      </c>
      <c r="B50" s="666">
        <v>11</v>
      </c>
      <c r="C50" s="70">
        <f t="shared" si="1"/>
        <v>215</v>
      </c>
      <c r="D50" s="65" t="s">
        <v>170</v>
      </c>
      <c r="E50" s="515" t="s">
        <v>125</v>
      </c>
      <c r="F50" s="73" t="s">
        <v>126</v>
      </c>
      <c r="G50" s="65">
        <v>1993</v>
      </c>
      <c r="H50" s="65" t="s">
        <v>127</v>
      </c>
      <c r="I50" s="511" t="s">
        <v>135</v>
      </c>
      <c r="J50" s="519">
        <v>2</v>
      </c>
      <c r="K50" s="662"/>
      <c r="L50" s="347"/>
      <c r="M50" s="420"/>
      <c r="N50" s="347"/>
      <c r="O50" s="419"/>
    </row>
    <row r="51" spans="1:15" ht="15">
      <c r="A51" s="677">
        <v>42</v>
      </c>
      <c r="B51" s="666">
        <v>12</v>
      </c>
      <c r="C51" s="70">
        <f t="shared" si="1"/>
        <v>216</v>
      </c>
      <c r="D51" s="65" t="s">
        <v>173</v>
      </c>
      <c r="E51" s="515" t="s">
        <v>125</v>
      </c>
      <c r="F51" s="73" t="s">
        <v>126</v>
      </c>
      <c r="G51" s="65">
        <v>1994</v>
      </c>
      <c r="H51" s="65" t="s">
        <v>127</v>
      </c>
      <c r="I51" s="511" t="s">
        <v>135</v>
      </c>
      <c r="J51" s="519">
        <v>3</v>
      </c>
      <c r="K51" s="662"/>
      <c r="L51" s="347"/>
      <c r="M51" s="420"/>
      <c r="N51" s="347"/>
      <c r="O51" s="419"/>
    </row>
    <row r="52" spans="1:15" ht="15">
      <c r="A52" s="677">
        <v>43</v>
      </c>
      <c r="B52" s="666">
        <v>13</v>
      </c>
      <c r="C52" s="70">
        <f t="shared" si="1"/>
        <v>217</v>
      </c>
      <c r="D52" s="65" t="s">
        <v>176</v>
      </c>
      <c r="E52" s="515" t="s">
        <v>125</v>
      </c>
      <c r="F52" s="73" t="s">
        <v>126</v>
      </c>
      <c r="G52" s="65">
        <v>1994</v>
      </c>
      <c r="H52" s="65" t="s">
        <v>127</v>
      </c>
      <c r="I52" s="511" t="s">
        <v>135</v>
      </c>
      <c r="J52" s="519">
        <v>3</v>
      </c>
      <c r="K52" s="662"/>
      <c r="L52" s="347"/>
      <c r="M52" s="420"/>
      <c r="N52" s="347"/>
      <c r="O52" s="419"/>
    </row>
    <row r="53" spans="1:15" ht="15">
      <c r="A53" s="677">
        <v>44</v>
      </c>
      <c r="B53" s="666">
        <v>14</v>
      </c>
      <c r="C53" s="70">
        <f t="shared" si="1"/>
        <v>218</v>
      </c>
      <c r="D53" s="65" t="s">
        <v>179</v>
      </c>
      <c r="E53" s="515" t="s">
        <v>125</v>
      </c>
      <c r="F53" s="73" t="s">
        <v>126</v>
      </c>
      <c r="G53" s="65">
        <v>1994</v>
      </c>
      <c r="H53" s="65" t="s">
        <v>127</v>
      </c>
      <c r="I53" s="511" t="s">
        <v>135</v>
      </c>
      <c r="J53" s="519">
        <v>3</v>
      </c>
      <c r="K53" s="662"/>
      <c r="L53" s="347"/>
      <c r="M53" s="420"/>
      <c r="N53" s="347"/>
      <c r="O53" s="419"/>
    </row>
    <row r="54" spans="1:15" ht="15">
      <c r="A54" s="677">
        <v>45</v>
      </c>
      <c r="B54" s="666">
        <v>15</v>
      </c>
      <c r="C54" s="70">
        <f t="shared" si="1"/>
        <v>219</v>
      </c>
      <c r="D54" s="65" t="s">
        <v>182</v>
      </c>
      <c r="E54" s="515" t="s">
        <v>125</v>
      </c>
      <c r="F54" s="73" t="s">
        <v>126</v>
      </c>
      <c r="G54" s="65">
        <v>1994</v>
      </c>
      <c r="H54" s="65" t="s">
        <v>127</v>
      </c>
      <c r="I54" s="511" t="s">
        <v>135</v>
      </c>
      <c r="J54" s="519">
        <v>3</v>
      </c>
      <c r="K54" s="663"/>
      <c r="L54" s="546"/>
      <c r="M54" s="420"/>
      <c r="N54" s="347"/>
      <c r="O54" s="419"/>
    </row>
    <row r="55" spans="1:15" ht="15">
      <c r="A55" s="677">
        <v>46</v>
      </c>
      <c r="B55" s="666">
        <v>16</v>
      </c>
      <c r="C55" s="623">
        <f t="shared" si="1"/>
        <v>220</v>
      </c>
      <c r="D55" s="624" t="s">
        <v>185</v>
      </c>
      <c r="E55" s="626" t="s">
        <v>125</v>
      </c>
      <c r="F55" s="627" t="s">
        <v>126</v>
      </c>
      <c r="G55" s="624">
        <v>1994</v>
      </c>
      <c r="H55" s="624" t="s">
        <v>127</v>
      </c>
      <c r="I55" s="629" t="s">
        <v>135</v>
      </c>
      <c r="J55" s="630">
        <v>2</v>
      </c>
      <c r="K55" s="662"/>
      <c r="L55" s="347"/>
      <c r="M55" s="420"/>
      <c r="N55" s="347"/>
      <c r="O55" s="419"/>
    </row>
    <row r="56" spans="1:15" ht="15">
      <c r="A56" s="677">
        <v>47</v>
      </c>
      <c r="B56" s="666">
        <v>17</v>
      </c>
      <c r="C56" s="96">
        <v>221</v>
      </c>
      <c r="D56" s="87" t="s">
        <v>188</v>
      </c>
      <c r="E56" s="516" t="s">
        <v>125</v>
      </c>
      <c r="F56" s="88" t="s">
        <v>126</v>
      </c>
      <c r="G56" s="87">
        <v>1994</v>
      </c>
      <c r="H56" s="87" t="s">
        <v>127</v>
      </c>
      <c r="I56" s="512" t="s">
        <v>135</v>
      </c>
      <c r="J56" s="520">
        <v>3</v>
      </c>
      <c r="K56" s="662"/>
      <c r="L56" s="347"/>
      <c r="M56" s="420"/>
      <c r="N56" s="547"/>
      <c r="O56" s="419"/>
    </row>
    <row r="57" spans="1:15" ht="15">
      <c r="A57" s="677">
        <v>48</v>
      </c>
      <c r="B57" s="666">
        <v>18</v>
      </c>
      <c r="C57" s="96">
        <f>1+C56</f>
        <v>222</v>
      </c>
      <c r="D57" s="87" t="s">
        <v>191</v>
      </c>
      <c r="E57" s="516" t="s">
        <v>125</v>
      </c>
      <c r="F57" s="88" t="s">
        <v>126</v>
      </c>
      <c r="G57" s="87">
        <v>1996</v>
      </c>
      <c r="H57" s="87" t="s">
        <v>192</v>
      </c>
      <c r="I57" s="512" t="s">
        <v>135</v>
      </c>
      <c r="J57" s="520">
        <v>3</v>
      </c>
      <c r="K57" s="662"/>
      <c r="L57" s="347"/>
      <c r="M57" s="420"/>
      <c r="N57" s="347"/>
      <c r="O57" s="419"/>
    </row>
    <row r="58" spans="1:15" ht="15">
      <c r="A58" s="677">
        <v>49</v>
      </c>
      <c r="B58" s="666">
        <v>19</v>
      </c>
      <c r="C58" s="96">
        <v>224</v>
      </c>
      <c r="D58" s="87" t="s">
        <v>199</v>
      </c>
      <c r="E58" s="516" t="s">
        <v>125</v>
      </c>
      <c r="F58" s="88" t="s">
        <v>126</v>
      </c>
      <c r="G58" s="87">
        <v>1996</v>
      </c>
      <c r="H58" s="87" t="s">
        <v>192</v>
      </c>
      <c r="I58" s="512" t="s">
        <v>135</v>
      </c>
      <c r="J58" s="520">
        <v>3</v>
      </c>
      <c r="K58" s="662"/>
      <c r="L58" s="347"/>
      <c r="M58" s="420"/>
      <c r="N58" s="347"/>
      <c r="O58" s="419"/>
    </row>
    <row r="59" spans="1:15" ht="15">
      <c r="A59" s="677">
        <v>50</v>
      </c>
      <c r="B59" s="666">
        <v>20</v>
      </c>
      <c r="C59" s="96">
        <v>225</v>
      </c>
      <c r="D59" s="87" t="s">
        <v>197</v>
      </c>
      <c r="E59" s="516" t="s">
        <v>125</v>
      </c>
      <c r="F59" s="88" t="s">
        <v>126</v>
      </c>
      <c r="G59" s="87">
        <v>1996</v>
      </c>
      <c r="H59" s="87" t="s">
        <v>192</v>
      </c>
      <c r="I59" s="512" t="s">
        <v>135</v>
      </c>
      <c r="J59" s="520">
        <v>3</v>
      </c>
      <c r="K59" s="662"/>
      <c r="L59" s="347"/>
      <c r="M59" s="420"/>
      <c r="N59" s="347"/>
      <c r="O59" s="419"/>
    </row>
    <row r="60" spans="1:15" ht="15">
      <c r="A60" s="677">
        <v>51</v>
      </c>
      <c r="B60" s="666">
        <v>21</v>
      </c>
      <c r="C60" s="96">
        <v>226</v>
      </c>
      <c r="D60" s="87" t="s">
        <v>200</v>
      </c>
      <c r="E60" s="516" t="s">
        <v>125</v>
      </c>
      <c r="F60" s="88" t="s">
        <v>126</v>
      </c>
      <c r="G60" s="87">
        <v>1996</v>
      </c>
      <c r="H60" s="87" t="s">
        <v>192</v>
      </c>
      <c r="I60" s="512" t="s">
        <v>135</v>
      </c>
      <c r="J60" s="520">
        <v>3</v>
      </c>
      <c r="K60" s="662"/>
      <c r="L60" s="347"/>
      <c r="M60" s="420"/>
      <c r="N60" s="347"/>
      <c r="O60" s="419"/>
    </row>
    <row r="61" spans="1:15" ht="15">
      <c r="A61" s="677">
        <v>52</v>
      </c>
      <c r="B61" s="666">
        <v>22</v>
      </c>
      <c r="C61" s="96">
        <v>227</v>
      </c>
      <c r="D61" s="87" t="s">
        <v>201</v>
      </c>
      <c r="E61" s="516" t="s">
        <v>125</v>
      </c>
      <c r="F61" s="88" t="s">
        <v>405</v>
      </c>
      <c r="G61" s="87">
        <v>1997</v>
      </c>
      <c r="H61" s="88" t="s">
        <v>202</v>
      </c>
      <c r="I61" s="512" t="s">
        <v>340</v>
      </c>
      <c r="J61" s="520">
        <v>3</v>
      </c>
      <c r="K61" s="662"/>
      <c r="L61" s="347"/>
      <c r="M61" s="420"/>
      <c r="N61" s="347"/>
      <c r="O61" s="419"/>
    </row>
    <row r="62" spans="1:15" ht="15">
      <c r="A62" s="677">
        <v>53</v>
      </c>
      <c r="B62" s="666">
        <v>23</v>
      </c>
      <c r="C62" s="96">
        <v>228</v>
      </c>
      <c r="D62" s="87" t="s">
        <v>343</v>
      </c>
      <c r="E62" s="516" t="s">
        <v>125</v>
      </c>
      <c r="F62" s="88" t="s">
        <v>126</v>
      </c>
      <c r="G62" s="87">
        <v>1996</v>
      </c>
      <c r="H62" s="87" t="s">
        <v>192</v>
      </c>
      <c r="I62" s="512" t="s">
        <v>340</v>
      </c>
      <c r="J62" s="520">
        <v>2</v>
      </c>
      <c r="K62" s="662"/>
      <c r="L62" s="347"/>
      <c r="M62" s="420"/>
      <c r="N62" s="347"/>
      <c r="O62" s="420"/>
    </row>
    <row r="63" spans="1:15" ht="15">
      <c r="A63" s="677">
        <v>54</v>
      </c>
      <c r="B63" s="666">
        <v>24</v>
      </c>
      <c r="C63" s="96">
        <v>229</v>
      </c>
      <c r="D63" s="87" t="s">
        <v>345</v>
      </c>
      <c r="E63" s="516" t="s">
        <v>125</v>
      </c>
      <c r="F63" s="88" t="s">
        <v>405</v>
      </c>
      <c r="G63" s="87">
        <v>1997</v>
      </c>
      <c r="H63" s="88" t="s">
        <v>202</v>
      </c>
      <c r="I63" s="512" t="s">
        <v>340</v>
      </c>
      <c r="J63" s="520">
        <v>3</v>
      </c>
      <c r="K63" s="662"/>
      <c r="L63" s="347"/>
      <c r="M63" s="420"/>
      <c r="N63" s="347"/>
      <c r="O63" s="419"/>
    </row>
    <row r="64" spans="1:15" ht="15">
      <c r="A64" s="677">
        <v>55</v>
      </c>
      <c r="B64" s="666">
        <v>25</v>
      </c>
      <c r="C64" s="96">
        <v>230</v>
      </c>
      <c r="D64" s="87" t="s">
        <v>349</v>
      </c>
      <c r="E64" s="516" t="s">
        <v>125</v>
      </c>
      <c r="F64" s="88" t="s">
        <v>404</v>
      </c>
      <c r="G64" s="87">
        <v>1998</v>
      </c>
      <c r="H64" s="88" t="s">
        <v>350</v>
      </c>
      <c r="I64" s="512" t="s">
        <v>351</v>
      </c>
      <c r="J64" s="520">
        <v>3</v>
      </c>
      <c r="K64" s="662"/>
      <c r="L64" s="347"/>
      <c r="M64" s="420"/>
      <c r="N64" s="347"/>
      <c r="O64" s="420"/>
    </row>
    <row r="65" spans="1:15" ht="15">
      <c r="A65" s="677">
        <v>56</v>
      </c>
      <c r="B65" s="666">
        <v>26</v>
      </c>
      <c r="C65" s="96">
        <v>231</v>
      </c>
      <c r="D65" s="87" t="s">
        <v>354</v>
      </c>
      <c r="E65" s="516" t="s">
        <v>125</v>
      </c>
      <c r="F65" s="88" t="s">
        <v>404</v>
      </c>
      <c r="G65" s="87">
        <v>1998</v>
      </c>
      <c r="H65" s="88" t="s">
        <v>350</v>
      </c>
      <c r="I65" s="512" t="s">
        <v>351</v>
      </c>
      <c r="J65" s="520">
        <v>3</v>
      </c>
      <c r="K65" s="662"/>
      <c r="L65" s="347"/>
      <c r="M65" s="420"/>
      <c r="N65" s="347"/>
      <c r="O65" s="420"/>
    </row>
    <row r="66" spans="1:15" ht="15">
      <c r="A66" s="677">
        <v>57</v>
      </c>
      <c r="B66" s="666">
        <v>27</v>
      </c>
      <c r="C66" s="96">
        <v>232</v>
      </c>
      <c r="D66" s="87" t="s">
        <v>357</v>
      </c>
      <c r="E66" s="516" t="s">
        <v>125</v>
      </c>
      <c r="F66" s="88" t="s">
        <v>404</v>
      </c>
      <c r="G66" s="87">
        <v>1998</v>
      </c>
      <c r="H66" s="88" t="s">
        <v>350</v>
      </c>
      <c r="I66" s="512" t="s">
        <v>351</v>
      </c>
      <c r="J66" s="520">
        <v>3</v>
      </c>
      <c r="K66" s="662"/>
      <c r="L66" s="347"/>
      <c r="M66" s="420"/>
      <c r="N66" s="347"/>
      <c r="O66" s="420"/>
    </row>
    <row r="67" spans="1:15" ht="15">
      <c r="A67" s="677">
        <v>58</v>
      </c>
      <c r="B67" s="666">
        <v>28</v>
      </c>
      <c r="C67" s="96">
        <v>233</v>
      </c>
      <c r="D67" s="87" t="s">
        <v>360</v>
      </c>
      <c r="E67" s="516" t="s">
        <v>125</v>
      </c>
      <c r="F67" s="88" t="s">
        <v>404</v>
      </c>
      <c r="G67" s="87">
        <v>1998</v>
      </c>
      <c r="H67" s="88" t="s">
        <v>350</v>
      </c>
      <c r="I67" s="512" t="s">
        <v>351</v>
      </c>
      <c r="J67" s="520">
        <v>3</v>
      </c>
      <c r="K67" s="662"/>
      <c r="L67" s="347"/>
      <c r="M67" s="420"/>
      <c r="N67" s="347"/>
      <c r="O67" s="420"/>
    </row>
    <row r="68" spans="1:15" ht="15">
      <c r="A68" s="677">
        <v>59</v>
      </c>
      <c r="B68" s="666">
        <v>29</v>
      </c>
      <c r="C68" s="96">
        <v>234</v>
      </c>
      <c r="D68" s="87" t="s">
        <v>363</v>
      </c>
      <c r="E68" s="516" t="s">
        <v>125</v>
      </c>
      <c r="F68" s="88" t="s">
        <v>403</v>
      </c>
      <c r="G68" s="87">
        <v>1999</v>
      </c>
      <c r="H68" s="88" t="s">
        <v>364</v>
      </c>
      <c r="I68" s="512" t="s">
        <v>365</v>
      </c>
      <c r="J68" s="520">
        <v>3</v>
      </c>
      <c r="K68" s="662"/>
      <c r="L68" s="347"/>
      <c r="M68" s="420"/>
      <c r="N68" s="347"/>
      <c r="O68" s="420"/>
    </row>
    <row r="69" spans="1:15" ht="15">
      <c r="A69" s="677">
        <v>60</v>
      </c>
      <c r="B69" s="666">
        <v>30</v>
      </c>
      <c r="C69" s="96">
        <v>235</v>
      </c>
      <c r="D69" s="87" t="s">
        <v>368</v>
      </c>
      <c r="E69" s="516" t="s">
        <v>125</v>
      </c>
      <c r="F69" s="88" t="s">
        <v>403</v>
      </c>
      <c r="G69" s="87">
        <v>1999</v>
      </c>
      <c r="H69" s="88" t="s">
        <v>364</v>
      </c>
      <c r="I69" s="512" t="s">
        <v>365</v>
      </c>
      <c r="J69" s="520">
        <v>2</v>
      </c>
      <c r="K69" s="662"/>
      <c r="L69" s="347"/>
      <c r="M69" s="420"/>
      <c r="N69" s="347"/>
      <c r="O69" s="420"/>
    </row>
    <row r="70" spans="1:15" ht="15">
      <c r="A70" s="677">
        <v>61</v>
      </c>
      <c r="B70" s="666">
        <v>31</v>
      </c>
      <c r="C70" s="96">
        <v>237</v>
      </c>
      <c r="D70" s="87" t="s">
        <v>371</v>
      </c>
      <c r="E70" s="516" t="s">
        <v>125</v>
      </c>
      <c r="F70" s="88" t="s">
        <v>403</v>
      </c>
      <c r="G70" s="87">
        <v>1999</v>
      </c>
      <c r="H70" s="88" t="s">
        <v>364</v>
      </c>
      <c r="I70" s="512" t="s">
        <v>365</v>
      </c>
      <c r="J70" s="520">
        <v>3</v>
      </c>
      <c r="K70" s="662"/>
      <c r="L70" s="347"/>
      <c r="M70" s="420"/>
      <c r="N70" s="347"/>
      <c r="O70" s="420"/>
    </row>
    <row r="71" spans="1:15" ht="15.75" thickBot="1">
      <c r="A71" s="677">
        <v>62</v>
      </c>
      <c r="B71" s="665">
        <v>32</v>
      </c>
      <c r="C71" s="71">
        <v>238</v>
      </c>
      <c r="D71" s="66" t="s">
        <v>488</v>
      </c>
      <c r="E71" s="517" t="s">
        <v>125</v>
      </c>
      <c r="F71" s="74" t="s">
        <v>126</v>
      </c>
      <c r="G71" s="66">
        <v>1994</v>
      </c>
      <c r="H71" s="74" t="s">
        <v>127</v>
      </c>
      <c r="I71" s="513" t="s">
        <v>365</v>
      </c>
      <c r="J71" s="521">
        <v>3</v>
      </c>
      <c r="K71" s="662"/>
      <c r="L71" s="347"/>
      <c r="M71" s="420"/>
      <c r="N71" s="347"/>
      <c r="O71" s="420"/>
    </row>
    <row r="72" spans="13:15" ht="12.75">
      <c r="M72" s="420"/>
      <c r="N72" s="347"/>
      <c r="O72" s="420"/>
    </row>
    <row r="73" spans="13:15" ht="12.75">
      <c r="M73" s="420"/>
      <c r="N73" s="347"/>
      <c r="O73" s="419"/>
    </row>
    <row r="74" spans="2:3" ht="13.5" thickBot="1">
      <c r="B74" s="107"/>
      <c r="C74" s="107" t="s">
        <v>407</v>
      </c>
    </row>
    <row r="75" spans="2:12" ht="12.75">
      <c r="B75" s="748" t="s">
        <v>520</v>
      </c>
      <c r="C75" s="82" t="s">
        <v>1</v>
      </c>
      <c r="D75" s="82" t="s">
        <v>2</v>
      </c>
      <c r="E75" s="82" t="s">
        <v>3</v>
      </c>
      <c r="F75" s="82" t="s">
        <v>4</v>
      </c>
      <c r="G75" s="82" t="s">
        <v>5</v>
      </c>
      <c r="H75" s="82" t="s">
        <v>6</v>
      </c>
      <c r="I75" s="82" t="s">
        <v>7</v>
      </c>
      <c r="J75" s="128" t="s">
        <v>8</v>
      </c>
      <c r="K75" s="246"/>
      <c r="L75" s="246"/>
    </row>
    <row r="76" spans="2:15" ht="13.5" thickBot="1">
      <c r="B76" s="749"/>
      <c r="C76" s="8" t="s">
        <v>16</v>
      </c>
      <c r="D76" s="8" t="s">
        <v>18</v>
      </c>
      <c r="E76" s="8"/>
      <c r="F76" s="8"/>
      <c r="G76" s="8" t="s">
        <v>19</v>
      </c>
      <c r="H76" s="8"/>
      <c r="I76" s="8"/>
      <c r="J76" s="129" t="s">
        <v>20</v>
      </c>
      <c r="K76" s="246"/>
      <c r="L76" s="246"/>
      <c r="O76" s="348"/>
    </row>
    <row r="77" spans="1:15" ht="12.75">
      <c r="A77" s="677">
        <v>63</v>
      </c>
      <c r="B77" s="631">
        <v>1</v>
      </c>
      <c r="C77" s="632">
        <v>332</v>
      </c>
      <c r="D77" s="633" t="s">
        <v>233</v>
      </c>
      <c r="E77" s="625" t="s">
        <v>125</v>
      </c>
      <c r="F77" s="634" t="s">
        <v>271</v>
      </c>
      <c r="G77" s="634">
        <v>1980</v>
      </c>
      <c r="H77" s="634">
        <v>40</v>
      </c>
      <c r="I77" s="628" t="s">
        <v>272</v>
      </c>
      <c r="J77" s="635">
        <v>2</v>
      </c>
      <c r="K77" s="674"/>
      <c r="L77" s="656" t="s">
        <v>631</v>
      </c>
      <c r="O77" s="508"/>
    </row>
    <row r="78" spans="1:15" ht="12.75">
      <c r="A78" s="677">
        <v>64</v>
      </c>
      <c r="B78" s="636">
        <v>2</v>
      </c>
      <c r="C78" s="637">
        <v>338</v>
      </c>
      <c r="D78" s="638" t="s">
        <v>241</v>
      </c>
      <c r="E78" s="543" t="s">
        <v>125</v>
      </c>
      <c r="F78" s="639" t="s">
        <v>271</v>
      </c>
      <c r="G78" s="639">
        <v>1981</v>
      </c>
      <c r="H78" s="639" t="s">
        <v>213</v>
      </c>
      <c r="I78" s="544" t="s">
        <v>272</v>
      </c>
      <c r="J78" s="640">
        <v>2</v>
      </c>
      <c r="K78" s="674"/>
      <c r="L78" s="656" t="s">
        <v>631</v>
      </c>
      <c r="O78" s="508"/>
    </row>
    <row r="79" spans="1:15" ht="12.75">
      <c r="A79" s="677">
        <v>65</v>
      </c>
      <c r="B79" s="636">
        <v>3</v>
      </c>
      <c r="C79" s="637">
        <v>339</v>
      </c>
      <c r="D79" s="638" t="s">
        <v>242</v>
      </c>
      <c r="E79" s="543" t="s">
        <v>125</v>
      </c>
      <c r="F79" s="639" t="s">
        <v>271</v>
      </c>
      <c r="G79" s="639">
        <v>1981</v>
      </c>
      <c r="H79" s="639" t="s">
        <v>213</v>
      </c>
      <c r="I79" s="544" t="s">
        <v>272</v>
      </c>
      <c r="J79" s="640">
        <v>2</v>
      </c>
      <c r="K79" s="674"/>
      <c r="L79" s="656" t="s">
        <v>632</v>
      </c>
      <c r="O79" s="419"/>
    </row>
    <row r="80" spans="1:15" ht="12.75">
      <c r="A80" s="677">
        <v>66</v>
      </c>
      <c r="B80" s="636">
        <v>4</v>
      </c>
      <c r="C80" s="637">
        <v>342</v>
      </c>
      <c r="D80" s="638" t="s">
        <v>245</v>
      </c>
      <c r="E80" s="543" t="s">
        <v>125</v>
      </c>
      <c r="F80" s="639" t="s">
        <v>271</v>
      </c>
      <c r="G80" s="639">
        <v>1981</v>
      </c>
      <c r="H80" s="639" t="s">
        <v>213</v>
      </c>
      <c r="I80" s="544" t="s">
        <v>272</v>
      </c>
      <c r="J80" s="640">
        <v>2</v>
      </c>
      <c r="K80" s="674"/>
      <c r="L80" s="656" t="s">
        <v>632</v>
      </c>
      <c r="O80" s="419"/>
    </row>
    <row r="81" spans="1:15" ht="12.75">
      <c r="A81" s="677">
        <v>67</v>
      </c>
      <c r="B81" s="636">
        <v>5</v>
      </c>
      <c r="C81" s="637">
        <v>343</v>
      </c>
      <c r="D81" s="638" t="s">
        <v>246</v>
      </c>
      <c r="E81" s="543" t="s">
        <v>125</v>
      </c>
      <c r="F81" s="639" t="s">
        <v>271</v>
      </c>
      <c r="G81" s="639">
        <v>1981</v>
      </c>
      <c r="H81" s="639" t="s">
        <v>213</v>
      </c>
      <c r="I81" s="544" t="s">
        <v>272</v>
      </c>
      <c r="J81" s="640">
        <v>2</v>
      </c>
      <c r="K81" s="674"/>
      <c r="L81" s="656" t="s">
        <v>631</v>
      </c>
      <c r="M81" s="590"/>
      <c r="O81" s="419"/>
    </row>
    <row r="82" spans="1:15" ht="12.75">
      <c r="A82" s="677">
        <v>68</v>
      </c>
      <c r="B82" s="657">
        <v>6</v>
      </c>
      <c r="C82" s="658">
        <v>344</v>
      </c>
      <c r="D82" s="659" t="s">
        <v>247</v>
      </c>
      <c r="E82" s="626" t="s">
        <v>125</v>
      </c>
      <c r="F82" s="660" t="s">
        <v>271</v>
      </c>
      <c r="G82" s="660">
        <v>1981</v>
      </c>
      <c r="H82" s="660" t="s">
        <v>213</v>
      </c>
      <c r="I82" s="629" t="s">
        <v>272</v>
      </c>
      <c r="J82" s="661">
        <v>2</v>
      </c>
      <c r="K82" s="674"/>
      <c r="L82" s="656" t="s">
        <v>631</v>
      </c>
      <c r="O82" s="419"/>
    </row>
    <row r="83" spans="1:15" ht="12.75">
      <c r="A83" s="677">
        <v>69</v>
      </c>
      <c r="B83" s="657">
        <v>7</v>
      </c>
      <c r="C83" s="658">
        <v>356</v>
      </c>
      <c r="D83" s="659" t="s">
        <v>480</v>
      </c>
      <c r="E83" s="626" t="s">
        <v>125</v>
      </c>
      <c r="F83" s="660" t="s">
        <v>271</v>
      </c>
      <c r="G83" s="660">
        <v>1996</v>
      </c>
      <c r="H83" s="660" t="s">
        <v>213</v>
      </c>
      <c r="I83" s="629" t="s">
        <v>272</v>
      </c>
      <c r="J83" s="661">
        <v>2</v>
      </c>
      <c r="K83" s="674"/>
      <c r="L83" s="656" t="s">
        <v>626</v>
      </c>
      <c r="O83" s="419"/>
    </row>
    <row r="84" spans="1:15" ht="13.5" thickBot="1">
      <c r="A84" s="677">
        <v>70</v>
      </c>
      <c r="B84" s="641">
        <v>8</v>
      </c>
      <c r="C84" s="642">
        <v>324</v>
      </c>
      <c r="D84" s="643" t="s">
        <v>263</v>
      </c>
      <c r="E84" s="654" t="s">
        <v>125</v>
      </c>
      <c r="F84" s="643" t="s">
        <v>212</v>
      </c>
      <c r="G84" s="643">
        <v>1963</v>
      </c>
      <c r="H84" s="643" t="s">
        <v>213</v>
      </c>
      <c r="I84" s="655" t="s">
        <v>264</v>
      </c>
      <c r="J84" s="644">
        <v>2</v>
      </c>
      <c r="K84" s="674"/>
      <c r="L84" s="656" t="s">
        <v>631</v>
      </c>
      <c r="O84" s="419"/>
    </row>
    <row r="85" spans="2:15" ht="12.75">
      <c r="B85" s="645"/>
      <c r="C85" s="645"/>
      <c r="D85" s="645"/>
      <c r="E85" s="645"/>
      <c r="F85" s="645"/>
      <c r="G85" s="645"/>
      <c r="H85" s="645"/>
      <c r="I85" s="645"/>
      <c r="J85" s="645"/>
      <c r="K85" s="645"/>
      <c r="L85" s="675"/>
      <c r="O85" s="419"/>
    </row>
    <row r="86" spans="2:15" ht="12.75">
      <c r="B86" s="645"/>
      <c r="C86" s="646"/>
      <c r="D86" s="647"/>
      <c r="E86" s="645"/>
      <c r="F86" s="645"/>
      <c r="G86" s="648"/>
      <c r="H86" s="648"/>
      <c r="I86" s="648"/>
      <c r="J86" s="647"/>
      <c r="K86" s="647"/>
      <c r="L86" s="211"/>
      <c r="O86" s="419"/>
    </row>
    <row r="87" spans="2:15" ht="12.75">
      <c r="B87" s="645"/>
      <c r="C87" s="646"/>
      <c r="D87" s="647"/>
      <c r="E87" s="645"/>
      <c r="F87" s="645"/>
      <c r="G87" s="648"/>
      <c r="H87" s="648"/>
      <c r="I87" s="648"/>
      <c r="J87" s="647"/>
      <c r="K87" s="647"/>
      <c r="L87" s="211"/>
      <c r="O87" s="348"/>
    </row>
    <row r="88" spans="2:15" ht="13.5" thickBot="1">
      <c r="B88" s="645"/>
      <c r="C88" s="645" t="s">
        <v>408</v>
      </c>
      <c r="D88" s="645"/>
      <c r="E88" s="645"/>
      <c r="F88" s="645"/>
      <c r="G88" s="645"/>
      <c r="H88" s="645"/>
      <c r="I88" s="645"/>
      <c r="J88" s="645"/>
      <c r="K88" s="645"/>
      <c r="L88" s="675"/>
      <c r="O88" s="348"/>
    </row>
    <row r="89" spans="2:15" ht="12.75">
      <c r="B89" s="742" t="s">
        <v>520</v>
      </c>
      <c r="C89" s="649" t="s">
        <v>1</v>
      </c>
      <c r="D89" s="649" t="s">
        <v>2</v>
      </c>
      <c r="E89" s="649" t="s">
        <v>3</v>
      </c>
      <c r="F89" s="649" t="s">
        <v>4</v>
      </c>
      <c r="G89" s="649" t="s">
        <v>5</v>
      </c>
      <c r="H89" s="649" t="s">
        <v>6</v>
      </c>
      <c r="I89" s="649" t="s">
        <v>7</v>
      </c>
      <c r="J89" s="650" t="s">
        <v>8</v>
      </c>
      <c r="K89" s="547"/>
      <c r="L89" s="676"/>
      <c r="O89" s="348"/>
    </row>
    <row r="90" spans="2:15" ht="13.5" thickBot="1">
      <c r="B90" s="743"/>
      <c r="C90" s="651" t="s">
        <v>16</v>
      </c>
      <c r="D90" s="651" t="s">
        <v>18</v>
      </c>
      <c r="E90" s="651"/>
      <c r="F90" s="651"/>
      <c r="G90" s="651" t="s">
        <v>19</v>
      </c>
      <c r="H90" s="651"/>
      <c r="I90" s="651"/>
      <c r="J90" s="652" t="s">
        <v>20</v>
      </c>
      <c r="K90" s="547"/>
      <c r="L90" s="676"/>
      <c r="O90" s="348"/>
    </row>
    <row r="91" spans="1:19" ht="12.75">
      <c r="A91" s="677">
        <v>71</v>
      </c>
      <c r="B91" s="653">
        <v>9</v>
      </c>
      <c r="C91" s="632">
        <v>302</v>
      </c>
      <c r="D91" s="634" t="s">
        <v>250</v>
      </c>
      <c r="E91" s="625" t="s">
        <v>125</v>
      </c>
      <c r="F91" s="634" t="s">
        <v>212</v>
      </c>
      <c r="G91" s="634">
        <v>1962</v>
      </c>
      <c r="H91" s="634" t="s">
        <v>213</v>
      </c>
      <c r="I91" s="628" t="s">
        <v>272</v>
      </c>
      <c r="J91" s="635">
        <v>3</v>
      </c>
      <c r="K91" s="674"/>
      <c r="L91" s="656" t="s">
        <v>632</v>
      </c>
      <c r="O91" s="684">
        <v>39625</v>
      </c>
      <c r="P91" s="687" t="s">
        <v>250</v>
      </c>
      <c r="Q91" s="685" t="s">
        <v>10</v>
      </c>
      <c r="R91" s="685">
        <v>6990</v>
      </c>
      <c r="S91" s="686" t="s">
        <v>634</v>
      </c>
    </row>
    <row r="92" spans="1:19" ht="12.75">
      <c r="A92" s="677">
        <v>72</v>
      </c>
      <c r="B92" s="636">
        <v>10</v>
      </c>
      <c r="C92" s="637">
        <v>308</v>
      </c>
      <c r="D92" s="639" t="s">
        <v>254</v>
      </c>
      <c r="E92" s="543" t="s">
        <v>125</v>
      </c>
      <c r="F92" s="639" t="s">
        <v>212</v>
      </c>
      <c r="G92" s="639">
        <v>1962</v>
      </c>
      <c r="H92" s="639" t="s">
        <v>213</v>
      </c>
      <c r="I92" s="544" t="s">
        <v>214</v>
      </c>
      <c r="J92" s="640">
        <v>3</v>
      </c>
      <c r="K92" s="674"/>
      <c r="L92" s="656" t="s">
        <v>632</v>
      </c>
      <c r="O92" s="684">
        <v>39625</v>
      </c>
      <c r="P92" s="687" t="s">
        <v>254</v>
      </c>
      <c r="Q92" s="685" t="s">
        <v>10</v>
      </c>
      <c r="R92" s="685">
        <v>7000</v>
      </c>
      <c r="S92" s="686" t="s">
        <v>634</v>
      </c>
    </row>
    <row r="93" spans="1:19" ht="13.5" thickBot="1">
      <c r="A93" s="677">
        <v>73</v>
      </c>
      <c r="B93" s="641">
        <v>11</v>
      </c>
      <c r="C93" s="642">
        <v>315</v>
      </c>
      <c r="D93" s="643" t="s">
        <v>260</v>
      </c>
      <c r="E93" s="654" t="s">
        <v>125</v>
      </c>
      <c r="F93" s="643" t="s">
        <v>212</v>
      </c>
      <c r="G93" s="643">
        <v>1963</v>
      </c>
      <c r="H93" s="643" t="s">
        <v>213</v>
      </c>
      <c r="I93" s="655" t="s">
        <v>214</v>
      </c>
      <c r="J93" s="644">
        <v>3</v>
      </c>
      <c r="K93" s="674"/>
      <c r="L93" s="656" t="s">
        <v>632</v>
      </c>
      <c r="O93" s="684">
        <v>39625</v>
      </c>
      <c r="P93" s="687" t="s">
        <v>260</v>
      </c>
      <c r="Q93" s="685" t="s">
        <v>10</v>
      </c>
      <c r="R93" s="685">
        <v>6960</v>
      </c>
      <c r="S93" s="686" t="s">
        <v>634</v>
      </c>
    </row>
    <row r="94" ht="12.75">
      <c r="O94" s="419"/>
    </row>
    <row r="95" ht="12.75">
      <c r="O95" s="419"/>
    </row>
    <row r="96" spans="2:15" ht="13.5" thickBot="1">
      <c r="B96" s="645"/>
      <c r="C96" s="645" t="s">
        <v>408</v>
      </c>
      <c r="D96" s="645"/>
      <c r="E96" s="645"/>
      <c r="F96" s="645"/>
      <c r="G96" s="645"/>
      <c r="H96" s="645"/>
      <c r="I96" s="645"/>
      <c r="J96" s="645"/>
      <c r="K96" s="645"/>
      <c r="O96" s="348"/>
    </row>
    <row r="97" spans="2:11" ht="12.75">
      <c r="B97" s="742" t="s">
        <v>520</v>
      </c>
      <c r="C97" s="649" t="s">
        <v>1</v>
      </c>
      <c r="D97" s="649" t="s">
        <v>2</v>
      </c>
      <c r="E97" s="649" t="s">
        <v>3</v>
      </c>
      <c r="F97" s="649" t="s">
        <v>4</v>
      </c>
      <c r="G97" s="649" t="s">
        <v>5</v>
      </c>
      <c r="H97" s="649" t="s">
        <v>6</v>
      </c>
      <c r="I97" s="649" t="s">
        <v>7</v>
      </c>
      <c r="J97" s="650" t="s">
        <v>8</v>
      </c>
      <c r="K97" s="547"/>
    </row>
    <row r="98" spans="2:11" ht="13.5" thickBot="1">
      <c r="B98" s="743"/>
      <c r="C98" s="651" t="s">
        <v>16</v>
      </c>
      <c r="D98" s="651" t="s">
        <v>18</v>
      </c>
      <c r="E98" s="651"/>
      <c r="F98" s="651"/>
      <c r="G98" s="651" t="s">
        <v>19</v>
      </c>
      <c r="H98" s="651"/>
      <c r="I98" s="651"/>
      <c r="J98" s="652" t="s">
        <v>20</v>
      </c>
      <c r="K98" s="547"/>
    </row>
    <row r="99" spans="2:12" ht="15">
      <c r="B99" s="673">
        <v>1</v>
      </c>
      <c r="C99" s="670">
        <v>199</v>
      </c>
      <c r="D99" s="667" t="s">
        <v>204</v>
      </c>
      <c r="E99" s="514" t="s">
        <v>125</v>
      </c>
      <c r="F99" s="72" t="s">
        <v>205</v>
      </c>
      <c r="G99" s="64">
        <v>1992</v>
      </c>
      <c r="H99" s="64" t="s">
        <v>206</v>
      </c>
      <c r="I99" s="510" t="s">
        <v>135</v>
      </c>
      <c r="J99" s="518">
        <v>3</v>
      </c>
      <c r="K99" s="344"/>
      <c r="L99" s="662" t="s">
        <v>627</v>
      </c>
    </row>
    <row r="100" spans="2:25" ht="15">
      <c r="B100" s="666">
        <v>2</v>
      </c>
      <c r="C100" s="671">
        <f>1+C42</f>
        <v>203</v>
      </c>
      <c r="D100" s="668" t="s">
        <v>138</v>
      </c>
      <c r="E100" s="515" t="s">
        <v>125</v>
      </c>
      <c r="F100" s="73" t="s">
        <v>126</v>
      </c>
      <c r="G100" s="65">
        <v>1993</v>
      </c>
      <c r="H100" s="65" t="s">
        <v>127</v>
      </c>
      <c r="I100" s="511" t="s">
        <v>135</v>
      </c>
      <c r="J100" s="519">
        <v>3</v>
      </c>
      <c r="K100" s="344"/>
      <c r="L100" s="662" t="s">
        <v>628</v>
      </c>
      <c r="M100" s="347"/>
      <c r="N100" s="508"/>
      <c r="O100" s="508"/>
      <c r="P100" s="508"/>
      <c r="X100" s="212"/>
      <c r="Y100" s="212"/>
    </row>
    <row r="101" spans="2:22" ht="15">
      <c r="B101" s="666">
        <v>3</v>
      </c>
      <c r="C101" s="672">
        <f>1+C57</f>
        <v>223</v>
      </c>
      <c r="D101" s="669" t="s">
        <v>195</v>
      </c>
      <c r="E101" s="516" t="s">
        <v>125</v>
      </c>
      <c r="F101" s="88" t="s">
        <v>126</v>
      </c>
      <c r="G101" s="87">
        <v>1996</v>
      </c>
      <c r="H101" s="87" t="s">
        <v>192</v>
      </c>
      <c r="I101" s="512" t="s">
        <v>135</v>
      </c>
      <c r="J101" s="520">
        <v>3</v>
      </c>
      <c r="K101" s="344"/>
      <c r="L101" s="662" t="s">
        <v>628</v>
      </c>
      <c r="M101" s="347"/>
      <c r="N101" s="420"/>
      <c r="O101" s="347"/>
      <c r="P101" s="419"/>
      <c r="Q101" s="212"/>
      <c r="R101" s="212"/>
      <c r="S101" s="212"/>
      <c r="T101" s="212"/>
      <c r="U101" s="212"/>
      <c r="V101" s="212"/>
    </row>
    <row r="102" spans="2:16" ht="15">
      <c r="B102" s="666">
        <v>4</v>
      </c>
      <c r="C102" s="672">
        <v>236</v>
      </c>
      <c r="D102" s="669" t="s">
        <v>374</v>
      </c>
      <c r="E102" s="516" t="s">
        <v>125</v>
      </c>
      <c r="F102" s="88" t="s">
        <v>403</v>
      </c>
      <c r="G102" s="87">
        <v>1999</v>
      </c>
      <c r="H102" s="88" t="s">
        <v>364</v>
      </c>
      <c r="I102" s="512" t="s">
        <v>365</v>
      </c>
      <c r="J102" s="520">
        <v>3</v>
      </c>
      <c r="K102" s="344"/>
      <c r="L102" s="662" t="s">
        <v>629</v>
      </c>
      <c r="M102" s="347"/>
      <c r="N102" s="420"/>
      <c r="O102" s="347"/>
      <c r="P102" s="419"/>
    </row>
    <row r="103" spans="2:16" ht="12.75">
      <c r="B103" s="666">
        <v>5</v>
      </c>
      <c r="C103" s="637">
        <v>334</v>
      </c>
      <c r="D103" s="637" t="s">
        <v>386</v>
      </c>
      <c r="E103" s="543" t="s">
        <v>125</v>
      </c>
      <c r="F103" s="639" t="s">
        <v>271</v>
      </c>
      <c r="G103" s="639">
        <v>1981</v>
      </c>
      <c r="H103" s="639" t="s">
        <v>213</v>
      </c>
      <c r="I103" s="544" t="s">
        <v>272</v>
      </c>
      <c r="J103" s="640">
        <v>2</v>
      </c>
      <c r="K103" s="674"/>
      <c r="L103" s="662" t="s">
        <v>630</v>
      </c>
      <c r="M103" s="347"/>
      <c r="N103" s="420"/>
      <c r="O103" s="347"/>
      <c r="P103" s="420"/>
    </row>
    <row r="104" spans="2:15" ht="13.5" thickBot="1">
      <c r="B104" s="665">
        <v>6</v>
      </c>
      <c r="C104" s="642">
        <v>335</v>
      </c>
      <c r="D104" s="642" t="s">
        <v>238</v>
      </c>
      <c r="E104" s="654" t="s">
        <v>125</v>
      </c>
      <c r="F104" s="643" t="s">
        <v>271</v>
      </c>
      <c r="G104" s="643">
        <v>1981</v>
      </c>
      <c r="H104" s="643" t="s">
        <v>213</v>
      </c>
      <c r="I104" s="655" t="s">
        <v>272</v>
      </c>
      <c r="J104" s="644">
        <v>2</v>
      </c>
      <c r="K104" s="674"/>
      <c r="L104" s="662" t="s">
        <v>630</v>
      </c>
      <c r="O104" s="419"/>
    </row>
    <row r="105" spans="2:15" ht="15.75" thickBot="1">
      <c r="B105" s="678">
        <v>7</v>
      </c>
      <c r="C105" s="679">
        <v>121</v>
      </c>
      <c r="D105" s="680" t="s">
        <v>74</v>
      </c>
      <c r="E105" s="681" t="s">
        <v>32</v>
      </c>
      <c r="F105" s="681" t="s">
        <v>33</v>
      </c>
      <c r="G105" s="682">
        <v>1966</v>
      </c>
      <c r="H105" s="682" t="s">
        <v>43</v>
      </c>
      <c r="I105" s="681" t="s">
        <v>35</v>
      </c>
      <c r="J105" s="683">
        <v>3</v>
      </c>
      <c r="L105" t="s">
        <v>633</v>
      </c>
      <c r="O105" s="419"/>
    </row>
  </sheetData>
  <sheetProtection/>
  <mergeCells count="16">
    <mergeCell ref="B2:J2"/>
    <mergeCell ref="M2:U2"/>
    <mergeCell ref="B4:B5"/>
    <mergeCell ref="E4:E5"/>
    <mergeCell ref="F4:F5"/>
    <mergeCell ref="Q4:Q5"/>
    <mergeCell ref="B97:B98"/>
    <mergeCell ref="S4:S5"/>
    <mergeCell ref="T4:T5"/>
    <mergeCell ref="B38:B39"/>
    <mergeCell ref="B75:B76"/>
    <mergeCell ref="B89:B90"/>
    <mergeCell ref="H4:H5"/>
    <mergeCell ref="I4:I5"/>
    <mergeCell ref="M4:M5"/>
    <mergeCell ref="P4:P5"/>
  </mergeCells>
  <printOptions horizontalCentered="1"/>
  <pageMargins left="0.11811023622047245" right="0.75" top="1" bottom="1" header="0" footer="0"/>
  <pageSetup horizontalDpi="120" verticalDpi="120" orientation="landscape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9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3.7109375" style="0" customWidth="1"/>
    <col min="2" max="2" width="8.7109375" style="39" customWidth="1"/>
    <col min="3" max="3" width="14.140625" style="324" customWidth="1"/>
    <col min="4" max="4" width="12.7109375" style="0" customWidth="1"/>
    <col min="5" max="5" width="8.8515625" style="0" customWidth="1"/>
    <col min="7" max="7" width="3.7109375" style="0" customWidth="1"/>
    <col min="8" max="8" width="8.7109375" style="39" customWidth="1"/>
    <col min="9" max="9" width="14.140625" style="324" customWidth="1"/>
    <col min="10" max="10" width="12.7109375" style="0" customWidth="1"/>
    <col min="11" max="11" width="8.8515625" style="0" customWidth="1"/>
  </cols>
  <sheetData>
    <row r="2" ht="15">
      <c r="C2" s="719" t="s">
        <v>645</v>
      </c>
    </row>
    <row r="3" ht="13.5" thickBot="1">
      <c r="H3" s="328"/>
    </row>
    <row r="4" spans="2:12" ht="24.75" customHeight="1">
      <c r="B4" s="720">
        <v>302</v>
      </c>
      <c r="C4" s="721"/>
      <c r="D4" s="722"/>
      <c r="E4" s="722"/>
      <c r="F4" s="723"/>
      <c r="G4" s="724"/>
      <c r="H4" s="720">
        <v>213</v>
      </c>
      <c r="I4" s="721"/>
      <c r="J4" s="722"/>
      <c r="K4" s="722"/>
      <c r="L4" s="723"/>
    </row>
    <row r="5" spans="2:12" ht="24.75" customHeight="1">
      <c r="B5" s="725" t="s">
        <v>250</v>
      </c>
      <c r="C5" s="726" t="s">
        <v>555</v>
      </c>
      <c r="D5" s="727" t="s">
        <v>212</v>
      </c>
      <c r="E5" s="728"/>
      <c r="F5" s="729"/>
      <c r="G5" s="728"/>
      <c r="H5" s="725" t="s">
        <v>164</v>
      </c>
      <c r="I5" s="726" t="s">
        <v>555</v>
      </c>
      <c r="J5" s="727" t="s">
        <v>126</v>
      </c>
      <c r="K5" s="728"/>
      <c r="L5" s="729"/>
    </row>
    <row r="6" spans="2:12" ht="24.75" customHeight="1">
      <c r="B6" s="730"/>
      <c r="C6" s="726" t="s">
        <v>553</v>
      </c>
      <c r="D6" s="731">
        <v>1962</v>
      </c>
      <c r="E6" s="728" t="s">
        <v>558</v>
      </c>
      <c r="F6" s="732">
        <v>2</v>
      </c>
      <c r="G6" s="733"/>
      <c r="H6" s="730"/>
      <c r="I6" s="726" t="s">
        <v>553</v>
      </c>
      <c r="J6" s="731">
        <v>1993</v>
      </c>
      <c r="K6" s="728" t="s">
        <v>558</v>
      </c>
      <c r="L6" s="732">
        <v>2</v>
      </c>
    </row>
    <row r="7" spans="2:12" ht="24.75" customHeight="1">
      <c r="B7" s="730"/>
      <c r="C7" s="726" t="s">
        <v>556</v>
      </c>
      <c r="D7" s="727" t="s">
        <v>641</v>
      </c>
      <c r="E7" s="728"/>
      <c r="F7" s="729"/>
      <c r="G7" s="728"/>
      <c r="H7" s="730"/>
      <c r="I7" s="726" t="s">
        <v>556</v>
      </c>
      <c r="J7" s="727" t="s">
        <v>644</v>
      </c>
      <c r="K7" s="728"/>
      <c r="L7" s="729"/>
    </row>
    <row r="8" spans="2:12" ht="24.75" customHeight="1">
      <c r="B8" s="730"/>
      <c r="C8" s="726" t="s">
        <v>554</v>
      </c>
      <c r="D8" s="727" t="s">
        <v>640</v>
      </c>
      <c r="E8" s="728"/>
      <c r="F8" s="729"/>
      <c r="G8" s="728"/>
      <c r="H8" s="730"/>
      <c r="I8" s="726" t="s">
        <v>554</v>
      </c>
      <c r="J8" s="727" t="s">
        <v>276</v>
      </c>
      <c r="K8" s="728"/>
      <c r="L8" s="729"/>
    </row>
    <row r="9" spans="2:12" ht="24.75" customHeight="1">
      <c r="B9" s="730"/>
      <c r="C9" s="726" t="s">
        <v>557</v>
      </c>
      <c r="D9" s="727" t="s">
        <v>559</v>
      </c>
      <c r="E9" s="728"/>
      <c r="F9" s="729"/>
      <c r="G9" s="728"/>
      <c r="H9" s="730"/>
      <c r="I9" s="726" t="s">
        <v>557</v>
      </c>
      <c r="J9" s="727" t="s">
        <v>559</v>
      </c>
      <c r="K9" s="728"/>
      <c r="L9" s="729"/>
    </row>
    <row r="10" spans="2:12" ht="24.75" customHeight="1" thickBot="1">
      <c r="B10" s="730"/>
      <c r="C10" s="734"/>
      <c r="D10" s="735"/>
      <c r="E10" s="735"/>
      <c r="F10" s="736"/>
      <c r="G10" s="724"/>
      <c r="H10" s="730"/>
      <c r="I10" s="734"/>
      <c r="J10" s="735"/>
      <c r="K10" s="735"/>
      <c r="L10" s="736"/>
    </row>
    <row r="11" spans="2:12" ht="24.75" customHeight="1" thickBot="1">
      <c r="B11" s="730"/>
      <c r="C11" s="737"/>
      <c r="D11" s="738"/>
      <c r="E11" s="738"/>
      <c r="F11" s="738"/>
      <c r="G11" s="738"/>
      <c r="H11" s="739"/>
      <c r="I11" s="737"/>
      <c r="J11" s="738"/>
      <c r="K11" s="738"/>
      <c r="L11" s="738"/>
    </row>
    <row r="12" spans="2:12" ht="24.75" customHeight="1">
      <c r="B12" s="720">
        <v>342</v>
      </c>
      <c r="C12" s="721"/>
      <c r="D12" s="722"/>
      <c r="E12" s="722"/>
      <c r="F12" s="723"/>
      <c r="G12" s="724"/>
      <c r="H12" s="720">
        <v>302</v>
      </c>
      <c r="I12" s="721"/>
      <c r="J12" s="722"/>
      <c r="K12" s="722"/>
      <c r="L12" s="723"/>
    </row>
    <row r="13" spans="2:12" ht="24.75" customHeight="1">
      <c r="B13" s="725" t="s">
        <v>245</v>
      </c>
      <c r="C13" s="726" t="s">
        <v>555</v>
      </c>
      <c r="D13" s="727" t="s">
        <v>271</v>
      </c>
      <c r="E13" s="728"/>
      <c r="F13" s="729"/>
      <c r="G13" s="728"/>
      <c r="H13" s="725" t="s">
        <v>639</v>
      </c>
      <c r="I13" s="726" t="s">
        <v>555</v>
      </c>
      <c r="J13" s="728"/>
      <c r="K13" s="728"/>
      <c r="L13" s="729"/>
    </row>
    <row r="14" spans="2:12" ht="24.75" customHeight="1">
      <c r="B14" s="730"/>
      <c r="C14" s="726" t="s">
        <v>553</v>
      </c>
      <c r="D14" s="731">
        <v>1981</v>
      </c>
      <c r="E14" s="728" t="s">
        <v>558</v>
      </c>
      <c r="F14" s="732">
        <v>2</v>
      </c>
      <c r="G14" s="733"/>
      <c r="H14" s="730"/>
      <c r="I14" s="726" t="s">
        <v>553</v>
      </c>
      <c r="J14" s="740"/>
      <c r="K14" s="728" t="s">
        <v>558</v>
      </c>
      <c r="L14" s="741"/>
    </row>
    <row r="15" spans="2:12" ht="24.75" customHeight="1">
      <c r="B15" s="730"/>
      <c r="C15" s="726" t="s">
        <v>556</v>
      </c>
      <c r="D15" s="727" t="s">
        <v>643</v>
      </c>
      <c r="E15" s="728"/>
      <c r="F15" s="729"/>
      <c r="G15" s="728"/>
      <c r="H15" s="730"/>
      <c r="I15" s="726" t="s">
        <v>556</v>
      </c>
      <c r="J15" s="728"/>
      <c r="K15" s="728"/>
      <c r="L15" s="729"/>
    </row>
    <row r="16" spans="2:12" ht="24.75" customHeight="1">
      <c r="B16" s="730"/>
      <c r="C16" s="726" t="s">
        <v>554</v>
      </c>
      <c r="D16" s="727" t="s">
        <v>642</v>
      </c>
      <c r="E16" s="728"/>
      <c r="F16" s="729"/>
      <c r="G16" s="728"/>
      <c r="H16" s="730"/>
      <c r="I16" s="726" t="s">
        <v>554</v>
      </c>
      <c r="J16" s="728"/>
      <c r="K16" s="728"/>
      <c r="L16" s="729"/>
    </row>
    <row r="17" spans="2:12" ht="24.75" customHeight="1">
      <c r="B17" s="730"/>
      <c r="C17" s="726" t="s">
        <v>557</v>
      </c>
      <c r="D17" s="727" t="s">
        <v>559</v>
      </c>
      <c r="E17" s="728"/>
      <c r="F17" s="729"/>
      <c r="G17" s="728"/>
      <c r="H17" s="730"/>
      <c r="I17" s="726" t="s">
        <v>557</v>
      </c>
      <c r="J17" s="728"/>
      <c r="K17" s="728"/>
      <c r="L17" s="729"/>
    </row>
    <row r="18" spans="2:12" ht="24.75" customHeight="1" thickBot="1">
      <c r="B18" s="730"/>
      <c r="C18" s="734"/>
      <c r="D18" s="735"/>
      <c r="E18" s="735"/>
      <c r="F18" s="736"/>
      <c r="G18" s="724"/>
      <c r="H18" s="730"/>
      <c r="I18" s="734"/>
      <c r="J18" s="735"/>
      <c r="K18" s="735"/>
      <c r="L18" s="736"/>
    </row>
    <row r="19" ht="12.75">
      <c r="H19" s="328"/>
    </row>
  </sheetData>
  <sheetProtection/>
  <printOptions horizontalCentered="1"/>
  <pageMargins left="0.75" right="0.75" top="0.7086614173228347" bottom="0.3937007874015748" header="0" footer="0"/>
  <pageSetup fitToHeight="1" fitToWidth="1" horizontalDpi="120" verticalDpi="120" orientation="portrait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421875" style="0" customWidth="1"/>
    <col min="2" max="2" width="14.140625" style="324" customWidth="1"/>
    <col min="4" max="4" width="8.8515625" style="0" customWidth="1"/>
    <col min="6" max="6" width="6.140625" style="0" customWidth="1"/>
    <col min="7" max="7" width="14.140625" style="324" customWidth="1"/>
    <col min="9" max="9" width="8.8515625" style="0" customWidth="1"/>
  </cols>
  <sheetData>
    <row r="1" ht="12.75"/>
    <row r="2" ht="18">
      <c r="B2" s="333" t="s">
        <v>560</v>
      </c>
    </row>
    <row r="3" ht="13.5" thickBot="1">
      <c r="F3" s="97"/>
    </row>
    <row r="4" spans="1:10" ht="15" customHeight="1">
      <c r="A4" s="334">
        <v>205</v>
      </c>
      <c r="B4" s="325"/>
      <c r="C4" s="326"/>
      <c r="D4" s="326"/>
      <c r="E4" s="327"/>
      <c r="F4" s="336">
        <v>220</v>
      </c>
      <c r="G4" s="325"/>
      <c r="H4" s="326"/>
      <c r="I4" s="326"/>
      <c r="J4" s="327"/>
    </row>
    <row r="5" spans="2:10" ht="15" customHeight="1">
      <c r="B5" s="338" t="s">
        <v>555</v>
      </c>
      <c r="C5" s="339" t="s">
        <v>126</v>
      </c>
      <c r="D5" s="339"/>
      <c r="E5" s="340"/>
      <c r="F5" s="97"/>
      <c r="G5" s="338" t="s">
        <v>555</v>
      </c>
      <c r="H5" s="339" t="s">
        <v>126</v>
      </c>
      <c r="I5" s="339"/>
      <c r="J5" s="340"/>
    </row>
    <row r="6" spans="2:10" ht="15" customHeight="1">
      <c r="B6" s="338" t="s">
        <v>553</v>
      </c>
      <c r="C6" s="341">
        <v>1993</v>
      </c>
      <c r="D6" s="339" t="s">
        <v>558</v>
      </c>
      <c r="E6" s="342">
        <v>3</v>
      </c>
      <c r="F6" s="332"/>
      <c r="G6" s="338" t="s">
        <v>553</v>
      </c>
      <c r="H6" s="341">
        <v>1994</v>
      </c>
      <c r="I6" s="339" t="s">
        <v>558</v>
      </c>
      <c r="J6" s="342">
        <v>3</v>
      </c>
    </row>
    <row r="7" spans="2:10" ht="15" customHeight="1">
      <c r="B7" s="338" t="s">
        <v>554</v>
      </c>
      <c r="C7" s="339" t="s">
        <v>127</v>
      </c>
      <c r="D7" s="339"/>
      <c r="E7" s="340"/>
      <c r="F7" s="97"/>
      <c r="G7" s="338" t="s">
        <v>554</v>
      </c>
      <c r="H7" s="339" t="s">
        <v>127</v>
      </c>
      <c r="I7" s="339"/>
      <c r="J7" s="340"/>
    </row>
    <row r="8" spans="2:10" ht="15" customHeight="1">
      <c r="B8" s="338" t="s">
        <v>556</v>
      </c>
      <c r="C8" s="339" t="s">
        <v>145</v>
      </c>
      <c r="D8" s="339"/>
      <c r="E8" s="340"/>
      <c r="F8" s="97"/>
      <c r="G8" s="338" t="s">
        <v>556</v>
      </c>
      <c r="H8" s="339" t="s">
        <v>186</v>
      </c>
      <c r="I8" s="339"/>
      <c r="J8" s="340"/>
    </row>
    <row r="9" spans="2:10" ht="15" customHeight="1">
      <c r="B9" s="338" t="s">
        <v>557</v>
      </c>
      <c r="C9" s="339" t="s">
        <v>559</v>
      </c>
      <c r="D9" s="339"/>
      <c r="E9" s="340"/>
      <c r="F9" s="97"/>
      <c r="G9" s="338" t="s">
        <v>557</v>
      </c>
      <c r="H9" s="339" t="s">
        <v>559</v>
      </c>
      <c r="I9" s="339"/>
      <c r="J9" s="340"/>
    </row>
    <row r="10" spans="2:10" ht="15" customHeight="1" thickBot="1">
      <c r="B10" s="329"/>
      <c r="C10" s="330"/>
      <c r="D10" s="330"/>
      <c r="E10" s="331"/>
      <c r="F10" s="97"/>
      <c r="G10" s="329"/>
      <c r="H10" s="330"/>
      <c r="I10" s="330"/>
      <c r="J10" s="331"/>
    </row>
    <row r="11" ht="13.5" thickBot="1">
      <c r="F11" s="97"/>
    </row>
    <row r="12" spans="1:10" ht="15" customHeight="1">
      <c r="A12" s="335">
        <v>201</v>
      </c>
      <c r="B12" s="325"/>
      <c r="C12" s="326"/>
      <c r="D12" s="326"/>
      <c r="E12" s="327"/>
      <c r="F12" s="336">
        <v>224</v>
      </c>
      <c r="G12" s="325"/>
      <c r="H12" s="326"/>
      <c r="I12" s="326"/>
      <c r="J12" s="327"/>
    </row>
    <row r="13" spans="2:10" ht="15" customHeight="1">
      <c r="B13" s="338" t="s">
        <v>555</v>
      </c>
      <c r="C13" s="339" t="s">
        <v>126</v>
      </c>
      <c r="D13" s="339"/>
      <c r="E13" s="340"/>
      <c r="F13" s="97"/>
      <c r="G13" s="338" t="s">
        <v>555</v>
      </c>
      <c r="H13" s="339" t="s">
        <v>126</v>
      </c>
      <c r="I13" s="339"/>
      <c r="J13" s="340"/>
    </row>
    <row r="14" spans="2:10" ht="15" customHeight="1">
      <c r="B14" s="338" t="s">
        <v>553</v>
      </c>
      <c r="C14" s="341">
        <v>1993</v>
      </c>
      <c r="D14" s="339" t="s">
        <v>558</v>
      </c>
      <c r="E14" s="342">
        <v>3</v>
      </c>
      <c r="F14" s="332"/>
      <c r="G14" s="338" t="s">
        <v>553</v>
      </c>
      <c r="H14" s="341">
        <v>1996</v>
      </c>
      <c r="I14" s="339" t="s">
        <v>558</v>
      </c>
      <c r="J14" s="342">
        <v>3</v>
      </c>
    </row>
    <row r="15" spans="2:10" ht="15" customHeight="1">
      <c r="B15" s="338" t="s">
        <v>554</v>
      </c>
      <c r="C15" s="339" t="s">
        <v>127</v>
      </c>
      <c r="D15" s="339"/>
      <c r="E15" s="340"/>
      <c r="F15" s="97"/>
      <c r="G15" s="338" t="s">
        <v>554</v>
      </c>
      <c r="H15" s="339" t="s">
        <v>192</v>
      </c>
      <c r="I15" s="339"/>
      <c r="J15" s="340"/>
    </row>
    <row r="16" spans="2:10" ht="15" customHeight="1">
      <c r="B16" s="338" t="s">
        <v>556</v>
      </c>
      <c r="C16" s="339" t="s">
        <v>130</v>
      </c>
      <c r="D16" s="339"/>
      <c r="E16" s="340"/>
      <c r="F16" s="97"/>
      <c r="G16" s="338" t="s">
        <v>556</v>
      </c>
      <c r="H16" s="339" t="s">
        <v>337</v>
      </c>
      <c r="I16" s="339"/>
      <c r="J16" s="340"/>
    </row>
    <row r="17" spans="2:10" ht="15" customHeight="1">
      <c r="B17" s="338" t="s">
        <v>557</v>
      </c>
      <c r="C17" s="339" t="s">
        <v>559</v>
      </c>
      <c r="D17" s="339"/>
      <c r="E17" s="340"/>
      <c r="F17" s="97"/>
      <c r="G17" s="338" t="s">
        <v>557</v>
      </c>
      <c r="H17" s="339" t="s">
        <v>559</v>
      </c>
      <c r="I17" s="339"/>
      <c r="J17" s="340"/>
    </row>
    <row r="18" spans="2:10" ht="15" customHeight="1" thickBot="1">
      <c r="B18" s="329"/>
      <c r="C18" s="330"/>
      <c r="D18" s="330"/>
      <c r="E18" s="331"/>
      <c r="F18" s="97"/>
      <c r="G18" s="329"/>
      <c r="H18" s="330"/>
      <c r="I18" s="330"/>
      <c r="J18" s="331"/>
    </row>
    <row r="19" ht="13.5" thickBot="1">
      <c r="F19" s="97"/>
    </row>
    <row r="20" spans="1:10" ht="15" customHeight="1">
      <c r="A20" s="335">
        <v>202</v>
      </c>
      <c r="B20" s="325"/>
      <c r="C20" s="326"/>
      <c r="D20" s="326"/>
      <c r="E20" s="327"/>
      <c r="F20" s="97"/>
      <c r="G20" s="337"/>
      <c r="H20" s="97"/>
      <c r="I20" s="97"/>
      <c r="J20" s="97"/>
    </row>
    <row r="21" spans="2:10" ht="15" customHeight="1">
      <c r="B21" s="338" t="s">
        <v>555</v>
      </c>
      <c r="C21" s="339" t="s">
        <v>126</v>
      </c>
      <c r="D21" s="339"/>
      <c r="E21" s="340"/>
      <c r="F21" s="97"/>
      <c r="G21" s="337"/>
      <c r="H21" s="97"/>
      <c r="I21" s="97"/>
      <c r="J21" s="97"/>
    </row>
    <row r="22" spans="2:10" ht="15" customHeight="1">
      <c r="B22" s="338" t="s">
        <v>553</v>
      </c>
      <c r="C22" s="341">
        <v>1993</v>
      </c>
      <c r="D22" s="339" t="s">
        <v>558</v>
      </c>
      <c r="E22" s="342">
        <v>3</v>
      </c>
      <c r="F22" s="332"/>
      <c r="G22" s="337"/>
      <c r="H22" s="328"/>
      <c r="I22" s="97"/>
      <c r="J22" s="332"/>
    </row>
    <row r="23" spans="2:10" ht="15" customHeight="1">
      <c r="B23" s="338" t="s">
        <v>554</v>
      </c>
      <c r="C23" s="339" t="s">
        <v>127</v>
      </c>
      <c r="D23" s="339"/>
      <c r="E23" s="340"/>
      <c r="F23" s="97"/>
      <c r="G23" s="337"/>
      <c r="H23" s="97"/>
      <c r="I23" s="97"/>
      <c r="J23" s="97"/>
    </row>
    <row r="24" spans="2:10" ht="15" customHeight="1">
      <c r="B24" s="338" t="s">
        <v>556</v>
      </c>
      <c r="C24" s="339" t="s">
        <v>136</v>
      </c>
      <c r="D24" s="339"/>
      <c r="E24" s="340"/>
      <c r="F24" s="97"/>
      <c r="G24" s="337"/>
      <c r="H24" s="97"/>
      <c r="I24" s="97"/>
      <c r="J24" s="97"/>
    </row>
    <row r="25" spans="2:10" ht="15" customHeight="1">
      <c r="B25" s="338" t="s">
        <v>557</v>
      </c>
      <c r="C25" s="339" t="s">
        <v>559</v>
      </c>
      <c r="D25" s="339"/>
      <c r="E25" s="340"/>
      <c r="F25" s="97"/>
      <c r="G25" s="337"/>
      <c r="H25" s="97"/>
      <c r="I25" s="97"/>
      <c r="J25" s="97"/>
    </row>
    <row r="26" spans="2:10" ht="15" customHeight="1" thickBot="1">
      <c r="B26" s="329"/>
      <c r="C26" s="330"/>
      <c r="D26" s="330"/>
      <c r="E26" s="331"/>
      <c r="F26" s="97"/>
      <c r="G26" s="337"/>
      <c r="H26" s="97"/>
      <c r="I26" s="97"/>
      <c r="J26" s="97"/>
    </row>
    <row r="27" ht="12.75">
      <c r="F27" s="97"/>
    </row>
    <row r="28" ht="12.75">
      <c r="F28" s="97"/>
    </row>
  </sheetData>
  <sheetProtection/>
  <printOptions horizontalCentered="1" verticalCentered="1"/>
  <pageMargins left="0.3937007874015748" right="0.3937007874015748" top="0.3937007874015748" bottom="0.3937007874015748" header="0" footer="0"/>
  <pageSetup horizontalDpi="120" verticalDpi="120" orientation="landscape" scale="12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9"/>
  <sheetViews>
    <sheetView zoomScalePageLayoutView="0" workbookViewId="0" topLeftCell="A45">
      <selection activeCell="A45" sqref="A45"/>
    </sheetView>
  </sheetViews>
  <sheetFormatPr defaultColWidth="11.421875" defaultRowHeight="12.75"/>
  <cols>
    <col min="1" max="1" width="4.140625" style="0" customWidth="1"/>
    <col min="2" max="2" width="7.00390625" style="0" bestFit="1" customWidth="1"/>
    <col min="3" max="3" width="13.7109375" style="0" customWidth="1"/>
    <col min="4" max="4" width="10.140625" style="0" customWidth="1"/>
    <col min="5" max="5" width="10.421875" style="0" bestFit="1" customWidth="1"/>
    <col min="6" max="6" width="10.00390625" style="0" bestFit="1" customWidth="1"/>
    <col min="7" max="8" width="16.140625" style="0" bestFit="1" customWidth="1"/>
    <col min="9" max="9" width="13.00390625" style="0" bestFit="1" customWidth="1"/>
    <col min="10" max="10" width="8.140625" style="0" bestFit="1" customWidth="1"/>
  </cols>
  <sheetData>
    <row r="3" spans="2:10" ht="15.75">
      <c r="B3" s="769" t="s">
        <v>494</v>
      </c>
      <c r="C3" s="769"/>
      <c r="D3" s="769"/>
      <c r="E3" s="769"/>
      <c r="F3" s="769"/>
      <c r="G3" s="769"/>
      <c r="H3" s="769"/>
      <c r="I3" s="769"/>
      <c r="J3" s="769"/>
    </row>
    <row r="4" spans="2:10" ht="13.5" thickBot="1">
      <c r="B4" s="126"/>
      <c r="C4" s="126"/>
      <c r="D4" s="126"/>
      <c r="E4" s="126"/>
      <c r="F4" s="126"/>
      <c r="G4" s="126"/>
      <c r="H4" s="126"/>
      <c r="I4" s="126"/>
      <c r="J4" s="126"/>
    </row>
    <row r="5" spans="2:10" ht="12.75">
      <c r="B5" s="82" t="s">
        <v>1</v>
      </c>
      <c r="C5" s="82" t="s">
        <v>493</v>
      </c>
      <c r="D5" s="82" t="s">
        <v>4</v>
      </c>
      <c r="E5" s="82" t="s">
        <v>6</v>
      </c>
      <c r="F5" s="82" t="s">
        <v>2</v>
      </c>
      <c r="G5" s="82" t="s">
        <v>8</v>
      </c>
      <c r="H5" s="82" t="s">
        <v>8</v>
      </c>
      <c r="I5" s="82" t="s">
        <v>5</v>
      </c>
      <c r="J5" s="82" t="s">
        <v>490</v>
      </c>
    </row>
    <row r="6" spans="2:10" ht="13.5" thickBot="1">
      <c r="B6" s="8" t="s">
        <v>16</v>
      </c>
      <c r="C6" s="8"/>
      <c r="D6" s="8"/>
      <c r="E6" s="8"/>
      <c r="F6" s="8" t="s">
        <v>18</v>
      </c>
      <c r="G6" s="8" t="s">
        <v>122</v>
      </c>
      <c r="H6" s="8" t="s">
        <v>121</v>
      </c>
      <c r="I6" s="8" t="s">
        <v>489</v>
      </c>
      <c r="J6" s="8" t="s">
        <v>491</v>
      </c>
    </row>
    <row r="7" spans="1:10" ht="15">
      <c r="A7">
        <v>1</v>
      </c>
      <c r="B7" s="93">
        <v>101</v>
      </c>
      <c r="C7" s="72" t="s">
        <v>32</v>
      </c>
      <c r="D7" s="72" t="s">
        <v>33</v>
      </c>
      <c r="E7" s="64" t="s">
        <v>34</v>
      </c>
      <c r="F7" s="64" t="s">
        <v>31</v>
      </c>
      <c r="G7" s="114">
        <v>75945</v>
      </c>
      <c r="H7" s="100">
        <v>658494</v>
      </c>
      <c r="I7" s="195">
        <v>1992</v>
      </c>
      <c r="J7" s="196" t="s">
        <v>492</v>
      </c>
    </row>
    <row r="8" spans="1:10" ht="15">
      <c r="A8">
        <f>1+A7</f>
        <v>2</v>
      </c>
      <c r="B8" s="94">
        <v>102</v>
      </c>
      <c r="C8" s="73" t="s">
        <v>32</v>
      </c>
      <c r="D8" s="73" t="s">
        <v>33</v>
      </c>
      <c r="E8" s="65" t="s">
        <v>34</v>
      </c>
      <c r="F8" s="65" t="s">
        <v>37</v>
      </c>
      <c r="G8" s="115">
        <v>75946</v>
      </c>
      <c r="H8" s="101">
        <v>754397</v>
      </c>
      <c r="I8" s="75">
        <v>1992</v>
      </c>
      <c r="J8" s="197" t="s">
        <v>492</v>
      </c>
    </row>
    <row r="9" spans="1:10" ht="15">
      <c r="A9">
        <f aca="true" t="shared" si="0" ref="A9:A30">1+A8</f>
        <v>3</v>
      </c>
      <c r="B9" s="94">
        <f aca="true" t="shared" si="1" ref="B9:B29">1+B8</f>
        <v>103</v>
      </c>
      <c r="C9" s="73" t="s">
        <v>32</v>
      </c>
      <c r="D9" s="73" t="s">
        <v>33</v>
      </c>
      <c r="E9" s="65" t="s">
        <v>34</v>
      </c>
      <c r="F9" s="65" t="s">
        <v>39</v>
      </c>
      <c r="G9" s="115">
        <v>75947</v>
      </c>
      <c r="H9" s="101">
        <v>10231812</v>
      </c>
      <c r="I9" s="75">
        <v>1992</v>
      </c>
      <c r="J9" s="197" t="s">
        <v>492</v>
      </c>
    </row>
    <row r="10" spans="1:10" s="118" customFormat="1" ht="15" hidden="1">
      <c r="A10">
        <f t="shared" si="0"/>
        <v>4</v>
      </c>
      <c r="B10" s="140">
        <f t="shared" si="1"/>
        <v>104</v>
      </c>
      <c r="C10" s="122"/>
      <c r="D10" s="122"/>
      <c r="E10" s="121"/>
      <c r="F10" s="121" t="s">
        <v>412</v>
      </c>
      <c r="G10" s="142"/>
      <c r="H10" s="141"/>
      <c r="I10" s="75">
        <v>1992</v>
      </c>
      <c r="J10" s="198" t="s">
        <v>492</v>
      </c>
    </row>
    <row r="11" spans="1:10" ht="15">
      <c r="A11">
        <f t="shared" si="0"/>
        <v>5</v>
      </c>
      <c r="B11" s="94">
        <f t="shared" si="1"/>
        <v>105</v>
      </c>
      <c r="C11" s="73" t="s">
        <v>32</v>
      </c>
      <c r="D11" s="73" t="s">
        <v>33</v>
      </c>
      <c r="E11" s="65" t="s">
        <v>43</v>
      </c>
      <c r="F11" s="65" t="s">
        <v>42</v>
      </c>
      <c r="G11" s="115">
        <v>101117</v>
      </c>
      <c r="H11" s="104" t="s">
        <v>44</v>
      </c>
      <c r="I11" s="75">
        <v>1992</v>
      </c>
      <c r="J11" s="197" t="s">
        <v>492</v>
      </c>
    </row>
    <row r="12" spans="1:10" ht="15">
      <c r="A12">
        <f t="shared" si="0"/>
        <v>6</v>
      </c>
      <c r="B12" s="94">
        <f t="shared" si="1"/>
        <v>106</v>
      </c>
      <c r="C12" s="73" t="s">
        <v>32</v>
      </c>
      <c r="D12" s="73" t="s">
        <v>33</v>
      </c>
      <c r="E12" s="65" t="s">
        <v>43</v>
      </c>
      <c r="F12" s="65" t="s">
        <v>47</v>
      </c>
      <c r="G12" s="115">
        <v>101118</v>
      </c>
      <c r="H12" s="101">
        <v>10231815</v>
      </c>
      <c r="I12" s="75">
        <v>1992</v>
      </c>
      <c r="J12" s="197" t="s">
        <v>492</v>
      </c>
    </row>
    <row r="13" spans="1:10" s="118" customFormat="1" ht="15" hidden="1">
      <c r="A13">
        <f t="shared" si="0"/>
        <v>7</v>
      </c>
      <c r="B13" s="140">
        <f t="shared" si="1"/>
        <v>107</v>
      </c>
      <c r="C13" s="122"/>
      <c r="D13" s="122"/>
      <c r="E13" s="121"/>
      <c r="F13" s="121" t="s">
        <v>416</v>
      </c>
      <c r="G13" s="142"/>
      <c r="H13" s="141"/>
      <c r="I13" s="75">
        <v>1992</v>
      </c>
      <c r="J13" s="198" t="s">
        <v>492</v>
      </c>
    </row>
    <row r="14" spans="1:10" ht="15">
      <c r="A14">
        <f t="shared" si="0"/>
        <v>8</v>
      </c>
      <c r="B14" s="94">
        <f t="shared" si="1"/>
        <v>108</v>
      </c>
      <c r="C14" s="73" t="s">
        <v>32</v>
      </c>
      <c r="D14" s="73" t="s">
        <v>33</v>
      </c>
      <c r="E14" s="65" t="s">
        <v>43</v>
      </c>
      <c r="F14" s="65" t="s">
        <v>50</v>
      </c>
      <c r="G14" s="115">
        <v>101120</v>
      </c>
      <c r="H14" s="104" t="s">
        <v>51</v>
      </c>
      <c r="I14" s="75">
        <v>1992</v>
      </c>
      <c r="J14" s="197" t="s">
        <v>492</v>
      </c>
    </row>
    <row r="15" spans="1:10" ht="15">
      <c r="A15">
        <f t="shared" si="0"/>
        <v>9</v>
      </c>
      <c r="B15" s="94">
        <f t="shared" si="1"/>
        <v>109</v>
      </c>
      <c r="C15" s="73" t="s">
        <v>32</v>
      </c>
      <c r="D15" s="73" t="s">
        <v>33</v>
      </c>
      <c r="E15" s="65" t="s">
        <v>43</v>
      </c>
      <c r="F15" s="65" t="s">
        <v>53</v>
      </c>
      <c r="G15" s="115">
        <v>101121</v>
      </c>
      <c r="H15" s="101">
        <v>10231819</v>
      </c>
      <c r="I15" s="75">
        <v>1992</v>
      </c>
      <c r="J15" s="197" t="s">
        <v>492</v>
      </c>
    </row>
    <row r="16" spans="1:10" ht="15">
      <c r="A16">
        <f t="shared" si="0"/>
        <v>10</v>
      </c>
      <c r="B16" s="94">
        <f t="shared" si="1"/>
        <v>110</v>
      </c>
      <c r="C16" s="73" t="s">
        <v>32</v>
      </c>
      <c r="D16" s="73" t="s">
        <v>33</v>
      </c>
      <c r="E16" s="65" t="s">
        <v>56</v>
      </c>
      <c r="F16" s="65" t="s">
        <v>55</v>
      </c>
      <c r="G16" s="115">
        <v>101122</v>
      </c>
      <c r="H16" s="101">
        <v>467214</v>
      </c>
      <c r="I16" s="75">
        <v>1992</v>
      </c>
      <c r="J16" s="197" t="s">
        <v>492</v>
      </c>
    </row>
    <row r="17" spans="1:10" ht="15">
      <c r="A17">
        <f t="shared" si="0"/>
        <v>11</v>
      </c>
      <c r="B17" s="94">
        <f t="shared" si="1"/>
        <v>111</v>
      </c>
      <c r="C17" s="73" t="s">
        <v>32</v>
      </c>
      <c r="D17" s="73" t="s">
        <v>33</v>
      </c>
      <c r="E17" s="65" t="s">
        <v>43</v>
      </c>
      <c r="F17" s="65" t="s">
        <v>58</v>
      </c>
      <c r="G17" s="115">
        <v>104455</v>
      </c>
      <c r="H17" s="101">
        <v>646559</v>
      </c>
      <c r="I17" s="75">
        <v>1992</v>
      </c>
      <c r="J17" s="197" t="s">
        <v>492</v>
      </c>
    </row>
    <row r="18" spans="1:10" s="118" customFormat="1" ht="15" hidden="1">
      <c r="A18">
        <f t="shared" si="0"/>
        <v>12</v>
      </c>
      <c r="B18" s="140">
        <f t="shared" si="1"/>
        <v>112</v>
      </c>
      <c r="C18" s="122"/>
      <c r="D18" s="122"/>
      <c r="E18" s="121"/>
      <c r="F18" s="121" t="s">
        <v>413</v>
      </c>
      <c r="G18" s="142"/>
      <c r="H18" s="141"/>
      <c r="I18" s="75">
        <v>1992</v>
      </c>
      <c r="J18" s="197" t="s">
        <v>492</v>
      </c>
    </row>
    <row r="19" spans="1:10" s="118" customFormat="1" ht="15" hidden="1">
      <c r="A19">
        <f t="shared" si="0"/>
        <v>13</v>
      </c>
      <c r="B19" s="140">
        <f t="shared" si="1"/>
        <v>113</v>
      </c>
      <c r="C19" s="122"/>
      <c r="D19" s="122"/>
      <c r="E19" s="121"/>
      <c r="F19" s="121" t="s">
        <v>414</v>
      </c>
      <c r="G19" s="142"/>
      <c r="H19" s="141"/>
      <c r="I19" s="75">
        <v>1992</v>
      </c>
      <c r="J19" s="197" t="s">
        <v>492</v>
      </c>
    </row>
    <row r="20" spans="1:10" ht="15">
      <c r="A20">
        <f t="shared" si="0"/>
        <v>14</v>
      </c>
      <c r="B20" s="94">
        <f t="shared" si="1"/>
        <v>114</v>
      </c>
      <c r="C20" s="73" t="s">
        <v>32</v>
      </c>
      <c r="D20" s="73" t="s">
        <v>33</v>
      </c>
      <c r="E20" s="65" t="s">
        <v>43</v>
      </c>
      <c r="F20" s="65" t="s">
        <v>62</v>
      </c>
      <c r="G20" s="115">
        <v>104458</v>
      </c>
      <c r="H20" s="101">
        <v>655946</v>
      </c>
      <c r="I20" s="75">
        <v>1992</v>
      </c>
      <c r="J20" s="197" t="s">
        <v>492</v>
      </c>
    </row>
    <row r="21" spans="1:10" ht="15">
      <c r="A21">
        <f t="shared" si="0"/>
        <v>15</v>
      </c>
      <c r="B21" s="94">
        <f t="shared" si="1"/>
        <v>115</v>
      </c>
      <c r="C21" s="73" t="s">
        <v>32</v>
      </c>
      <c r="D21" s="73" t="s">
        <v>33</v>
      </c>
      <c r="E21" s="65" t="s">
        <v>43</v>
      </c>
      <c r="F21" s="65" t="s">
        <v>64</v>
      </c>
      <c r="G21" s="115">
        <v>104459</v>
      </c>
      <c r="H21" s="101">
        <v>754400</v>
      </c>
      <c r="I21" s="75">
        <v>1992</v>
      </c>
      <c r="J21" s="197" t="s">
        <v>492</v>
      </c>
    </row>
    <row r="22" spans="1:10" ht="15" hidden="1">
      <c r="A22">
        <f t="shared" si="0"/>
        <v>16</v>
      </c>
      <c r="B22" s="94">
        <f t="shared" si="1"/>
        <v>116</v>
      </c>
      <c r="C22" s="73"/>
      <c r="D22" s="73" t="s">
        <v>33</v>
      </c>
      <c r="E22" s="65"/>
      <c r="F22" s="65" t="s">
        <v>65</v>
      </c>
      <c r="G22" s="115"/>
      <c r="H22" s="101"/>
      <c r="I22" s="75">
        <v>1992</v>
      </c>
      <c r="J22" s="197" t="s">
        <v>492</v>
      </c>
    </row>
    <row r="23" spans="1:10" ht="15">
      <c r="A23">
        <f t="shared" si="0"/>
        <v>17</v>
      </c>
      <c r="B23" s="94">
        <f t="shared" si="1"/>
        <v>117</v>
      </c>
      <c r="C23" s="73" t="s">
        <v>32</v>
      </c>
      <c r="D23" s="73" t="s">
        <v>33</v>
      </c>
      <c r="E23" s="65" t="s">
        <v>43</v>
      </c>
      <c r="F23" s="65" t="s">
        <v>67</v>
      </c>
      <c r="G23" s="115">
        <v>104461</v>
      </c>
      <c r="H23" s="101">
        <v>651667</v>
      </c>
      <c r="I23" s="75">
        <v>1992</v>
      </c>
      <c r="J23" s="197" t="s">
        <v>492</v>
      </c>
    </row>
    <row r="24" spans="1:10" ht="15">
      <c r="A24">
        <f t="shared" si="0"/>
        <v>18</v>
      </c>
      <c r="B24" s="94">
        <f t="shared" si="1"/>
        <v>118</v>
      </c>
      <c r="C24" s="73" t="s">
        <v>32</v>
      </c>
      <c r="D24" s="73" t="s">
        <v>33</v>
      </c>
      <c r="E24" s="65" t="s">
        <v>43</v>
      </c>
      <c r="F24" s="65" t="s">
        <v>69</v>
      </c>
      <c r="G24" s="115">
        <v>104462</v>
      </c>
      <c r="H24" s="101">
        <v>754399</v>
      </c>
      <c r="I24" s="75">
        <v>1992</v>
      </c>
      <c r="J24" s="197" t="s">
        <v>492</v>
      </c>
    </row>
    <row r="25" spans="1:10" ht="15">
      <c r="A25">
        <f t="shared" si="0"/>
        <v>19</v>
      </c>
      <c r="B25" s="94">
        <f t="shared" si="1"/>
        <v>119</v>
      </c>
      <c r="C25" s="73" t="s">
        <v>32</v>
      </c>
      <c r="D25" s="73" t="s">
        <v>33</v>
      </c>
      <c r="E25" s="65" t="s">
        <v>43</v>
      </c>
      <c r="F25" s="65" t="s">
        <v>71</v>
      </c>
      <c r="G25" s="115">
        <v>104463</v>
      </c>
      <c r="H25" s="101">
        <v>10231814</v>
      </c>
      <c r="I25" s="75">
        <v>1992</v>
      </c>
      <c r="J25" s="197" t="s">
        <v>492</v>
      </c>
    </row>
    <row r="26" spans="1:10" s="118" customFormat="1" ht="15" hidden="1">
      <c r="A26">
        <f t="shared" si="0"/>
        <v>20</v>
      </c>
      <c r="B26" s="140">
        <f t="shared" si="1"/>
        <v>120</v>
      </c>
      <c r="C26" s="122" t="s">
        <v>32</v>
      </c>
      <c r="D26" s="122"/>
      <c r="E26" s="121" t="s">
        <v>43</v>
      </c>
      <c r="F26" s="121" t="s">
        <v>415</v>
      </c>
      <c r="G26" s="142">
        <v>104464</v>
      </c>
      <c r="H26" s="141"/>
      <c r="I26" s="75">
        <v>1992</v>
      </c>
      <c r="J26" s="197" t="s">
        <v>492</v>
      </c>
    </row>
    <row r="27" spans="1:10" ht="15">
      <c r="A27">
        <f t="shared" si="0"/>
        <v>21</v>
      </c>
      <c r="B27" s="94">
        <f t="shared" si="1"/>
        <v>121</v>
      </c>
      <c r="C27" s="73" t="s">
        <v>32</v>
      </c>
      <c r="D27" s="73" t="s">
        <v>33</v>
      </c>
      <c r="E27" s="65" t="s">
        <v>43</v>
      </c>
      <c r="F27" s="65" t="s">
        <v>74</v>
      </c>
      <c r="G27" s="115">
        <v>106513</v>
      </c>
      <c r="H27" s="101">
        <v>10231818</v>
      </c>
      <c r="I27" s="75">
        <v>1992</v>
      </c>
      <c r="J27" s="197" t="s">
        <v>492</v>
      </c>
    </row>
    <row r="28" spans="1:10" ht="15">
      <c r="A28">
        <f t="shared" si="0"/>
        <v>22</v>
      </c>
      <c r="B28" s="94">
        <f t="shared" si="1"/>
        <v>122</v>
      </c>
      <c r="C28" s="73" t="s">
        <v>32</v>
      </c>
      <c r="D28" s="73" t="s">
        <v>33</v>
      </c>
      <c r="E28" s="65" t="s">
        <v>43</v>
      </c>
      <c r="F28" s="65" t="s">
        <v>76</v>
      </c>
      <c r="G28" s="115">
        <v>106514</v>
      </c>
      <c r="H28" s="104" t="s">
        <v>77</v>
      </c>
      <c r="I28" s="75">
        <v>1992</v>
      </c>
      <c r="J28" s="197" t="s">
        <v>492</v>
      </c>
    </row>
    <row r="29" spans="1:10" ht="15">
      <c r="A29">
        <f t="shared" si="0"/>
        <v>23</v>
      </c>
      <c r="B29" s="94">
        <f t="shared" si="1"/>
        <v>123</v>
      </c>
      <c r="C29" s="73" t="s">
        <v>32</v>
      </c>
      <c r="D29" s="73" t="s">
        <v>33</v>
      </c>
      <c r="E29" s="65" t="s">
        <v>80</v>
      </c>
      <c r="F29" s="65" t="s">
        <v>79</v>
      </c>
      <c r="G29" s="115">
        <v>61894</v>
      </c>
      <c r="H29" s="101">
        <v>467213</v>
      </c>
      <c r="I29" s="75">
        <v>1992</v>
      </c>
      <c r="J29" s="197" t="s">
        <v>492</v>
      </c>
    </row>
    <row r="30" spans="1:10" ht="15">
      <c r="A30">
        <f t="shared" si="0"/>
        <v>24</v>
      </c>
      <c r="B30" s="94">
        <v>124</v>
      </c>
      <c r="C30" s="88" t="s">
        <v>32</v>
      </c>
      <c r="D30" s="88" t="s">
        <v>33</v>
      </c>
      <c r="E30" s="87" t="s">
        <v>484</v>
      </c>
      <c r="F30" s="87" t="s">
        <v>483</v>
      </c>
      <c r="G30" s="188" t="s">
        <v>486</v>
      </c>
      <c r="H30" s="188" t="s">
        <v>486</v>
      </c>
      <c r="I30" s="75">
        <v>1992</v>
      </c>
      <c r="J30" s="197" t="s">
        <v>492</v>
      </c>
    </row>
    <row r="31" spans="2:10" ht="4.5" customHeight="1">
      <c r="B31" s="94"/>
      <c r="C31" s="88"/>
      <c r="D31" s="88"/>
      <c r="E31" s="87"/>
      <c r="F31" s="87"/>
      <c r="G31" s="116"/>
      <c r="H31" s="112"/>
      <c r="I31" s="75"/>
      <c r="J31" s="199"/>
    </row>
    <row r="32" spans="1:10" ht="15">
      <c r="A32">
        <f>1+A30</f>
        <v>25</v>
      </c>
      <c r="B32" s="94">
        <v>151</v>
      </c>
      <c r="C32" s="73" t="s">
        <v>32</v>
      </c>
      <c r="D32" s="73" t="s">
        <v>33</v>
      </c>
      <c r="E32" s="65" t="s">
        <v>83</v>
      </c>
      <c r="F32" s="65" t="s">
        <v>82</v>
      </c>
      <c r="G32" s="115">
        <v>113914</v>
      </c>
      <c r="H32" s="101">
        <v>654531</v>
      </c>
      <c r="I32" s="75">
        <v>1992</v>
      </c>
      <c r="J32" s="197" t="s">
        <v>492</v>
      </c>
    </row>
    <row r="33" spans="1:10" ht="15">
      <c r="A33">
        <f aca="true" t="shared" si="2" ref="A33:A51">1+A32</f>
        <v>26</v>
      </c>
      <c r="B33" s="94">
        <f aca="true" t="shared" si="3" ref="B33:B51">1+B32</f>
        <v>152</v>
      </c>
      <c r="C33" s="73" t="s">
        <v>32</v>
      </c>
      <c r="D33" s="73" t="s">
        <v>33</v>
      </c>
      <c r="E33" s="65" t="s">
        <v>83</v>
      </c>
      <c r="F33" s="65" t="s">
        <v>85</v>
      </c>
      <c r="G33" s="115">
        <v>113915</v>
      </c>
      <c r="H33" s="101">
        <v>10716830</v>
      </c>
      <c r="I33" s="75">
        <v>1992</v>
      </c>
      <c r="J33" s="197" t="s">
        <v>492</v>
      </c>
    </row>
    <row r="34" spans="1:10" ht="15">
      <c r="A34">
        <f t="shared" si="2"/>
        <v>27</v>
      </c>
      <c r="B34" s="94">
        <f t="shared" si="3"/>
        <v>153</v>
      </c>
      <c r="C34" s="73" t="s">
        <v>32</v>
      </c>
      <c r="D34" s="73" t="s">
        <v>33</v>
      </c>
      <c r="E34" s="65" t="s">
        <v>83</v>
      </c>
      <c r="F34" s="65" t="s">
        <v>87</v>
      </c>
      <c r="G34" s="115">
        <v>113916</v>
      </c>
      <c r="H34" s="101">
        <v>10709592</v>
      </c>
      <c r="I34" s="75">
        <v>1992</v>
      </c>
      <c r="J34" s="197" t="s">
        <v>492</v>
      </c>
    </row>
    <row r="35" spans="1:10" ht="15">
      <c r="A35">
        <f t="shared" si="2"/>
        <v>28</v>
      </c>
      <c r="B35" s="94">
        <f t="shared" si="3"/>
        <v>154</v>
      </c>
      <c r="C35" s="73" t="s">
        <v>32</v>
      </c>
      <c r="D35" s="73" t="s">
        <v>33</v>
      </c>
      <c r="E35" s="65" t="s">
        <v>90</v>
      </c>
      <c r="F35" s="65" t="s">
        <v>89</v>
      </c>
      <c r="G35" s="115">
        <v>113917</v>
      </c>
      <c r="H35" s="101">
        <v>10716832</v>
      </c>
      <c r="I35" s="75">
        <v>1992</v>
      </c>
      <c r="J35" s="197" t="s">
        <v>492</v>
      </c>
    </row>
    <row r="36" spans="1:10" ht="15">
      <c r="A36">
        <f t="shared" si="2"/>
        <v>29</v>
      </c>
      <c r="B36" s="94">
        <f t="shared" si="3"/>
        <v>155</v>
      </c>
      <c r="C36" s="73" t="s">
        <v>32</v>
      </c>
      <c r="D36" s="73" t="s">
        <v>33</v>
      </c>
      <c r="E36" s="65" t="s">
        <v>90</v>
      </c>
      <c r="F36" s="65" t="s">
        <v>92</v>
      </c>
      <c r="G36" s="115">
        <v>113918</v>
      </c>
      <c r="H36" s="101">
        <v>654530</v>
      </c>
      <c r="I36" s="75">
        <v>1992</v>
      </c>
      <c r="J36" s="197" t="s">
        <v>492</v>
      </c>
    </row>
    <row r="37" spans="1:10" ht="15">
      <c r="A37">
        <f t="shared" si="2"/>
        <v>30</v>
      </c>
      <c r="B37" s="94">
        <f t="shared" si="3"/>
        <v>156</v>
      </c>
      <c r="C37" s="73" t="s">
        <v>32</v>
      </c>
      <c r="D37" s="73" t="s">
        <v>33</v>
      </c>
      <c r="E37" s="65" t="s">
        <v>90</v>
      </c>
      <c r="F37" s="65" t="s">
        <v>94</v>
      </c>
      <c r="G37" s="115">
        <v>113919</v>
      </c>
      <c r="H37" s="101">
        <v>654533</v>
      </c>
      <c r="I37" s="75">
        <v>1992</v>
      </c>
      <c r="J37" s="197" t="s">
        <v>492</v>
      </c>
    </row>
    <row r="38" spans="1:10" ht="15">
      <c r="A38">
        <f t="shared" si="2"/>
        <v>31</v>
      </c>
      <c r="B38" s="94">
        <f t="shared" si="3"/>
        <v>157</v>
      </c>
      <c r="C38" s="73" t="s">
        <v>32</v>
      </c>
      <c r="D38" s="73" t="s">
        <v>33</v>
      </c>
      <c r="E38" s="65" t="s">
        <v>83</v>
      </c>
      <c r="F38" s="65" t="s">
        <v>97</v>
      </c>
      <c r="G38" s="115">
        <v>113920</v>
      </c>
      <c r="H38" s="101">
        <v>10709591</v>
      </c>
      <c r="I38" s="75">
        <v>1992</v>
      </c>
      <c r="J38" s="197" t="s">
        <v>492</v>
      </c>
    </row>
    <row r="39" spans="1:10" ht="15">
      <c r="A39">
        <f t="shared" si="2"/>
        <v>32</v>
      </c>
      <c r="B39" s="94">
        <f t="shared" si="3"/>
        <v>158</v>
      </c>
      <c r="C39" s="73" t="s">
        <v>32</v>
      </c>
      <c r="D39" s="73" t="s">
        <v>33</v>
      </c>
      <c r="E39" s="65" t="s">
        <v>83</v>
      </c>
      <c r="F39" s="65" t="s">
        <v>99</v>
      </c>
      <c r="G39" s="115">
        <v>113921</v>
      </c>
      <c r="H39" s="101">
        <v>10709591</v>
      </c>
      <c r="I39" s="75">
        <v>1992</v>
      </c>
      <c r="J39" s="197" t="s">
        <v>492</v>
      </c>
    </row>
    <row r="40" spans="1:10" ht="15">
      <c r="A40">
        <f t="shared" si="2"/>
        <v>33</v>
      </c>
      <c r="B40" s="94">
        <f t="shared" si="3"/>
        <v>159</v>
      </c>
      <c r="C40" s="73" t="s">
        <v>32</v>
      </c>
      <c r="D40" s="73" t="s">
        <v>33</v>
      </c>
      <c r="E40" s="65" t="s">
        <v>90</v>
      </c>
      <c r="F40" s="65" t="s">
        <v>101</v>
      </c>
      <c r="G40" s="115">
        <v>113922</v>
      </c>
      <c r="H40" s="101">
        <v>10716831</v>
      </c>
      <c r="I40" s="75">
        <v>1992</v>
      </c>
      <c r="J40" s="197" t="s">
        <v>492</v>
      </c>
    </row>
    <row r="41" spans="1:10" ht="15">
      <c r="A41">
        <f t="shared" si="2"/>
        <v>34</v>
      </c>
      <c r="B41" s="94">
        <f t="shared" si="3"/>
        <v>160</v>
      </c>
      <c r="C41" s="73" t="s">
        <v>32</v>
      </c>
      <c r="D41" s="73" t="s">
        <v>33</v>
      </c>
      <c r="E41" s="65" t="s">
        <v>83</v>
      </c>
      <c r="F41" s="65" t="s">
        <v>103</v>
      </c>
      <c r="G41" s="115">
        <v>113923</v>
      </c>
      <c r="H41" s="101">
        <v>654533</v>
      </c>
      <c r="I41" s="75">
        <v>1992</v>
      </c>
      <c r="J41" s="197" t="s">
        <v>492</v>
      </c>
    </row>
    <row r="42" spans="1:10" ht="15">
      <c r="A42">
        <f t="shared" si="2"/>
        <v>35</v>
      </c>
      <c r="B42" s="94">
        <f t="shared" si="3"/>
        <v>161</v>
      </c>
      <c r="C42" s="73" t="s">
        <v>32</v>
      </c>
      <c r="D42" s="73" t="s">
        <v>33</v>
      </c>
      <c r="E42" s="65" t="s">
        <v>90</v>
      </c>
      <c r="F42" s="65" t="s">
        <v>104</v>
      </c>
      <c r="G42" s="115">
        <v>123934</v>
      </c>
      <c r="H42" s="101">
        <v>11314555</v>
      </c>
      <c r="I42" s="75">
        <v>1992</v>
      </c>
      <c r="J42" s="197" t="s">
        <v>492</v>
      </c>
    </row>
    <row r="43" spans="1:10" ht="15">
      <c r="A43">
        <f t="shared" si="2"/>
        <v>36</v>
      </c>
      <c r="B43" s="94">
        <f t="shared" si="3"/>
        <v>162</v>
      </c>
      <c r="C43" s="73" t="s">
        <v>32</v>
      </c>
      <c r="D43" s="73" t="s">
        <v>33</v>
      </c>
      <c r="E43" s="65" t="s">
        <v>90</v>
      </c>
      <c r="F43" s="65" t="s">
        <v>106</v>
      </c>
      <c r="G43" s="115">
        <v>113920</v>
      </c>
      <c r="H43" s="101">
        <v>10709591</v>
      </c>
      <c r="I43" s="75">
        <v>1992</v>
      </c>
      <c r="J43" s="197" t="s">
        <v>492</v>
      </c>
    </row>
    <row r="44" spans="1:10" ht="15">
      <c r="A44">
        <f t="shared" si="2"/>
        <v>37</v>
      </c>
      <c r="B44" s="94">
        <f t="shared" si="3"/>
        <v>163</v>
      </c>
      <c r="C44" s="73" t="s">
        <v>32</v>
      </c>
      <c r="D44" s="73" t="s">
        <v>33</v>
      </c>
      <c r="E44" s="65" t="s">
        <v>83</v>
      </c>
      <c r="F44" s="65" t="s">
        <v>107</v>
      </c>
      <c r="G44" s="115">
        <v>113920</v>
      </c>
      <c r="H44" s="101">
        <v>10709591</v>
      </c>
      <c r="I44" s="75">
        <v>1992</v>
      </c>
      <c r="J44" s="197" t="s">
        <v>492</v>
      </c>
    </row>
    <row r="45" spans="1:10" ht="15">
      <c r="A45">
        <f t="shared" si="2"/>
        <v>38</v>
      </c>
      <c r="B45" s="94">
        <f t="shared" si="3"/>
        <v>164</v>
      </c>
      <c r="C45" s="73" t="s">
        <v>32</v>
      </c>
      <c r="D45" s="73" t="s">
        <v>33</v>
      </c>
      <c r="E45" s="65" t="s">
        <v>90</v>
      </c>
      <c r="F45" s="65" t="s">
        <v>108</v>
      </c>
      <c r="G45" s="115">
        <v>123935</v>
      </c>
      <c r="H45" s="101">
        <v>11382330</v>
      </c>
      <c r="I45" s="75">
        <v>1992</v>
      </c>
      <c r="J45" s="197" t="s">
        <v>492</v>
      </c>
    </row>
    <row r="46" spans="1:10" ht="15">
      <c r="A46">
        <f t="shared" si="2"/>
        <v>39</v>
      </c>
      <c r="B46" s="94">
        <f t="shared" si="3"/>
        <v>165</v>
      </c>
      <c r="C46" s="73" t="s">
        <v>32</v>
      </c>
      <c r="D46" s="73" t="s">
        <v>33</v>
      </c>
      <c r="E46" s="65" t="s">
        <v>90</v>
      </c>
      <c r="F46" s="65" t="s">
        <v>110</v>
      </c>
      <c r="G46" s="115">
        <v>123936</v>
      </c>
      <c r="H46" s="101">
        <v>11382333</v>
      </c>
      <c r="I46" s="75">
        <v>1992</v>
      </c>
      <c r="J46" s="197" t="s">
        <v>492</v>
      </c>
    </row>
    <row r="47" spans="1:10" ht="15">
      <c r="A47">
        <f t="shared" si="2"/>
        <v>40</v>
      </c>
      <c r="B47" s="94">
        <f t="shared" si="3"/>
        <v>166</v>
      </c>
      <c r="C47" s="73" t="s">
        <v>32</v>
      </c>
      <c r="D47" s="73" t="s">
        <v>33</v>
      </c>
      <c r="E47" s="65" t="s">
        <v>90</v>
      </c>
      <c r="F47" s="65" t="s">
        <v>112</v>
      </c>
      <c r="G47" s="115">
        <v>123937</v>
      </c>
      <c r="H47" s="101">
        <v>11382331</v>
      </c>
      <c r="I47" s="75">
        <v>1992</v>
      </c>
      <c r="J47" s="197" t="s">
        <v>492</v>
      </c>
    </row>
    <row r="48" spans="1:10" ht="15">
      <c r="A48">
        <f t="shared" si="2"/>
        <v>41</v>
      </c>
      <c r="B48" s="94">
        <f t="shared" si="3"/>
        <v>167</v>
      </c>
      <c r="C48" s="73" t="s">
        <v>32</v>
      </c>
      <c r="D48" s="73" t="s">
        <v>33</v>
      </c>
      <c r="E48" s="65" t="s">
        <v>90</v>
      </c>
      <c r="F48" s="65" t="s">
        <v>114</v>
      </c>
      <c r="G48" s="115">
        <v>123938</v>
      </c>
      <c r="H48" s="101">
        <v>11382332</v>
      </c>
      <c r="I48" s="75">
        <v>1992</v>
      </c>
      <c r="J48" s="197" t="s">
        <v>492</v>
      </c>
    </row>
    <row r="49" spans="1:10" ht="15">
      <c r="A49">
        <f t="shared" si="2"/>
        <v>42</v>
      </c>
      <c r="B49" s="94">
        <f t="shared" si="3"/>
        <v>168</v>
      </c>
      <c r="C49" s="73" t="s">
        <v>32</v>
      </c>
      <c r="D49" s="73" t="s">
        <v>33</v>
      </c>
      <c r="E49" s="65" t="s">
        <v>90</v>
      </c>
      <c r="F49" s="65" t="s">
        <v>116</v>
      </c>
      <c r="G49" s="115">
        <v>123939</v>
      </c>
      <c r="H49" s="101">
        <v>11353830</v>
      </c>
      <c r="I49" s="75">
        <v>1992</v>
      </c>
      <c r="J49" s="197" t="s">
        <v>492</v>
      </c>
    </row>
    <row r="50" spans="1:10" ht="15">
      <c r="A50">
        <f t="shared" si="2"/>
        <v>43</v>
      </c>
      <c r="B50" s="94">
        <f t="shared" si="3"/>
        <v>169</v>
      </c>
      <c r="C50" s="73" t="s">
        <v>32</v>
      </c>
      <c r="D50" s="73" t="s">
        <v>33</v>
      </c>
      <c r="E50" s="65" t="s">
        <v>90</v>
      </c>
      <c r="F50" s="65" t="s">
        <v>118</v>
      </c>
      <c r="G50" s="115">
        <v>123940</v>
      </c>
      <c r="H50" s="101">
        <v>11353839</v>
      </c>
      <c r="I50" s="75">
        <v>1992</v>
      </c>
      <c r="J50" s="197" t="s">
        <v>492</v>
      </c>
    </row>
    <row r="51" spans="1:10" ht="15.75" thickBot="1">
      <c r="A51">
        <f t="shared" si="2"/>
        <v>44</v>
      </c>
      <c r="B51" s="95">
        <f t="shared" si="3"/>
        <v>170</v>
      </c>
      <c r="C51" s="74" t="s">
        <v>32</v>
      </c>
      <c r="D51" s="74" t="s">
        <v>33</v>
      </c>
      <c r="E51" s="66" t="s">
        <v>90</v>
      </c>
      <c r="F51" s="66" t="s">
        <v>120</v>
      </c>
      <c r="G51" s="117">
        <v>123941</v>
      </c>
      <c r="H51" s="102">
        <v>11314557</v>
      </c>
      <c r="I51" s="200">
        <v>1992</v>
      </c>
      <c r="J51" s="201" t="s">
        <v>492</v>
      </c>
    </row>
    <row r="55" spans="2:8" ht="12.75">
      <c r="B55" s="126" t="s">
        <v>495</v>
      </c>
      <c r="E55" s="202" t="s">
        <v>500</v>
      </c>
      <c r="H55" s="126" t="s">
        <v>505</v>
      </c>
    </row>
    <row r="56" spans="2:5" ht="12.75">
      <c r="B56" s="126" t="s">
        <v>496</v>
      </c>
      <c r="E56" s="203" t="s">
        <v>501</v>
      </c>
    </row>
    <row r="57" spans="2:5" ht="12.75">
      <c r="B57" s="126" t="s">
        <v>497</v>
      </c>
      <c r="E57" s="203" t="s">
        <v>502</v>
      </c>
    </row>
    <row r="58" spans="2:8" ht="12.75">
      <c r="B58" s="126" t="s">
        <v>499</v>
      </c>
      <c r="E58" s="203" t="s">
        <v>503</v>
      </c>
      <c r="H58" t="s">
        <v>506</v>
      </c>
    </row>
    <row r="59" spans="2:5" ht="12.75">
      <c r="B59" s="126" t="s">
        <v>498</v>
      </c>
      <c r="E59" s="203" t="s">
        <v>504</v>
      </c>
    </row>
  </sheetData>
  <sheetProtection/>
  <mergeCells count="1">
    <mergeCell ref="B3:J3"/>
  </mergeCells>
  <printOptions horizontalCentered="1"/>
  <pageMargins left="0.75" right="0.75" top="0.48" bottom="1" header="0.23" footer="0"/>
  <pageSetup fitToHeight="1" fitToWidth="1" horizontalDpi="300" verticalDpi="300" orientation="portrait" paperSize="9" scale="84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Q47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5.421875" style="0" customWidth="1"/>
    <col min="9" max="9" width="14.7109375" style="0" customWidth="1"/>
  </cols>
  <sheetData>
    <row r="2" ht="13.5" thickBot="1">
      <c r="B2" s="107" t="s">
        <v>208</v>
      </c>
    </row>
    <row r="3" spans="1:17" ht="12.75">
      <c r="A3" s="97"/>
      <c r="B3" s="82" t="s">
        <v>1</v>
      </c>
      <c r="C3" s="82" t="s">
        <v>1</v>
      </c>
      <c r="D3" s="82" t="s">
        <v>2</v>
      </c>
      <c r="E3" s="82" t="s">
        <v>3</v>
      </c>
      <c r="F3" s="82" t="s">
        <v>4</v>
      </c>
      <c r="G3" s="82" t="s">
        <v>5</v>
      </c>
      <c r="H3" s="82" t="s">
        <v>6</v>
      </c>
      <c r="I3" s="82" t="s">
        <v>7</v>
      </c>
      <c r="J3" s="82" t="s">
        <v>8</v>
      </c>
      <c r="K3" s="82" t="s">
        <v>8</v>
      </c>
      <c r="L3" s="82" t="s">
        <v>8</v>
      </c>
      <c r="M3" s="82" t="s">
        <v>8</v>
      </c>
      <c r="N3" s="82" t="s">
        <v>10</v>
      </c>
      <c r="O3" s="82" t="s">
        <v>11</v>
      </c>
      <c r="P3" s="82" t="s">
        <v>12</v>
      </c>
      <c r="Q3" s="82" t="s">
        <v>13</v>
      </c>
    </row>
    <row r="4" spans="1:17" ht="13.5" thickBot="1">
      <c r="A4" s="97"/>
      <c r="B4" s="8" t="s">
        <v>16</v>
      </c>
      <c r="C4" s="8" t="s">
        <v>17</v>
      </c>
      <c r="D4" s="8" t="s">
        <v>18</v>
      </c>
      <c r="E4" s="8"/>
      <c r="F4" s="8"/>
      <c r="G4" s="8" t="s">
        <v>19</v>
      </c>
      <c r="H4" s="8"/>
      <c r="I4" s="8"/>
      <c r="J4" s="8" t="s">
        <v>20</v>
      </c>
      <c r="K4" s="8" t="s">
        <v>121</v>
      </c>
      <c r="L4" s="8" t="s">
        <v>122</v>
      </c>
      <c r="M4" s="8" t="s">
        <v>25</v>
      </c>
      <c r="N4" s="8" t="s">
        <v>26</v>
      </c>
      <c r="O4" s="8" t="s">
        <v>27</v>
      </c>
      <c r="P4" s="8" t="s">
        <v>27</v>
      </c>
      <c r="Q4" s="8" t="s">
        <v>27</v>
      </c>
    </row>
    <row r="5" spans="1:17" ht="12.75">
      <c r="A5" s="98">
        <v>1</v>
      </c>
      <c r="B5" s="100">
        <v>303</v>
      </c>
      <c r="C5" s="105"/>
      <c r="D5" s="105" t="s">
        <v>209</v>
      </c>
      <c r="E5" s="72" t="s">
        <v>125</v>
      </c>
      <c r="F5" s="72"/>
      <c r="G5" s="64"/>
      <c r="H5" s="64"/>
      <c r="I5" s="72"/>
      <c r="J5" s="76">
        <v>2</v>
      </c>
      <c r="K5" s="77" t="s">
        <v>129</v>
      </c>
      <c r="L5" s="72"/>
      <c r="M5" s="77">
        <v>8</v>
      </c>
      <c r="N5" s="83"/>
      <c r="O5" s="61"/>
      <c r="P5" s="61"/>
      <c r="Q5" s="78"/>
    </row>
    <row r="6" spans="1:17" ht="12.75">
      <c r="A6" s="98">
        <f aca="true" t="shared" si="0" ref="A6:A17">1+A5</f>
        <v>2</v>
      </c>
      <c r="B6" s="101">
        <v>304</v>
      </c>
      <c r="C6" s="104" t="s">
        <v>210</v>
      </c>
      <c r="D6" s="104" t="s">
        <v>211</v>
      </c>
      <c r="E6" s="73" t="s">
        <v>125</v>
      </c>
      <c r="F6" s="73" t="s">
        <v>212</v>
      </c>
      <c r="G6" s="65">
        <v>1962</v>
      </c>
      <c r="H6" s="65" t="s">
        <v>213</v>
      </c>
      <c r="I6" s="73" t="s">
        <v>214</v>
      </c>
      <c r="J6" s="67">
        <v>2</v>
      </c>
      <c r="K6" s="75" t="s">
        <v>129</v>
      </c>
      <c r="L6" s="73" t="s">
        <v>215</v>
      </c>
      <c r="M6" s="75">
        <v>8</v>
      </c>
      <c r="N6" s="84">
        <v>7660</v>
      </c>
      <c r="O6" s="62">
        <v>13.45</v>
      </c>
      <c r="P6" s="62">
        <v>3.4</v>
      </c>
      <c r="Q6" s="79">
        <v>2.7</v>
      </c>
    </row>
    <row r="7" spans="1:17" ht="12.75">
      <c r="A7" s="98">
        <f t="shared" si="0"/>
        <v>3</v>
      </c>
      <c r="B7" s="101">
        <v>307</v>
      </c>
      <c r="C7" s="104" t="s">
        <v>216</v>
      </c>
      <c r="D7" s="104" t="s">
        <v>217</v>
      </c>
      <c r="E7" s="73" t="s">
        <v>125</v>
      </c>
      <c r="F7" s="73" t="s">
        <v>212</v>
      </c>
      <c r="G7" s="65">
        <v>1962</v>
      </c>
      <c r="H7" s="65" t="s">
        <v>213</v>
      </c>
      <c r="I7" s="73" t="s">
        <v>218</v>
      </c>
      <c r="J7" s="67">
        <v>2</v>
      </c>
      <c r="K7" s="75" t="s">
        <v>129</v>
      </c>
      <c r="L7" s="73" t="s">
        <v>219</v>
      </c>
      <c r="M7" s="75">
        <v>8</v>
      </c>
      <c r="N7" s="84">
        <v>7760</v>
      </c>
      <c r="O7" s="62">
        <v>13.4</v>
      </c>
      <c r="P7" s="62">
        <v>3.25</v>
      </c>
      <c r="Q7" s="79">
        <v>2.7</v>
      </c>
    </row>
    <row r="8" spans="1:17" ht="12.75">
      <c r="A8" s="98">
        <f t="shared" si="0"/>
        <v>4</v>
      </c>
      <c r="B8" s="101">
        <v>311</v>
      </c>
      <c r="C8" s="104" t="s">
        <v>220</v>
      </c>
      <c r="D8" s="104" t="s">
        <v>221</v>
      </c>
      <c r="E8" s="73" t="s">
        <v>125</v>
      </c>
      <c r="F8" s="73" t="s">
        <v>212</v>
      </c>
      <c r="G8" s="65">
        <v>1963</v>
      </c>
      <c r="H8" s="65" t="s">
        <v>213</v>
      </c>
      <c r="I8" s="73" t="s">
        <v>218</v>
      </c>
      <c r="J8" s="67">
        <v>2</v>
      </c>
      <c r="K8" s="75" t="s">
        <v>129</v>
      </c>
      <c r="L8" s="73" t="s">
        <v>222</v>
      </c>
      <c r="M8" s="75">
        <v>8</v>
      </c>
      <c r="N8" s="84">
        <v>7660</v>
      </c>
      <c r="O8" s="62">
        <v>13.4</v>
      </c>
      <c r="P8" s="62">
        <v>3.25</v>
      </c>
      <c r="Q8" s="79">
        <v>2.7</v>
      </c>
    </row>
    <row r="9" spans="1:17" ht="12.75">
      <c r="A9" s="98">
        <f t="shared" si="0"/>
        <v>5</v>
      </c>
      <c r="B9" s="101">
        <v>314</v>
      </c>
      <c r="C9" s="104"/>
      <c r="D9" s="104" t="s">
        <v>223</v>
      </c>
      <c r="E9" s="73" t="s">
        <v>125</v>
      </c>
      <c r="F9" s="73"/>
      <c r="G9" s="65"/>
      <c r="H9" s="65"/>
      <c r="I9" s="73"/>
      <c r="J9" s="67">
        <v>2</v>
      </c>
      <c r="K9" s="75" t="s">
        <v>129</v>
      </c>
      <c r="L9" s="73"/>
      <c r="M9" s="75">
        <v>8</v>
      </c>
      <c r="N9" s="84"/>
      <c r="O9" s="62"/>
      <c r="P9" s="62"/>
      <c r="Q9" s="79"/>
    </row>
    <row r="10" spans="1:17" ht="12.75">
      <c r="A10" s="98">
        <f t="shared" si="0"/>
        <v>6</v>
      </c>
      <c r="B10" s="101">
        <v>316</v>
      </c>
      <c r="C10" s="104"/>
      <c r="D10" s="104" t="s">
        <v>224</v>
      </c>
      <c r="E10" s="73" t="s">
        <v>125</v>
      </c>
      <c r="F10" s="73"/>
      <c r="G10" s="65"/>
      <c r="H10" s="65"/>
      <c r="I10" s="73"/>
      <c r="J10" s="67">
        <v>2</v>
      </c>
      <c r="K10" s="75" t="s">
        <v>129</v>
      </c>
      <c r="L10" s="73"/>
      <c r="M10" s="75">
        <v>8</v>
      </c>
      <c r="N10" s="84"/>
      <c r="O10" s="62"/>
      <c r="P10" s="62"/>
      <c r="Q10" s="79"/>
    </row>
    <row r="11" spans="1:17" ht="12.75">
      <c r="A11" s="98">
        <f t="shared" si="0"/>
        <v>7</v>
      </c>
      <c r="B11" s="101">
        <v>317</v>
      </c>
      <c r="C11" s="104" t="s">
        <v>225</v>
      </c>
      <c r="D11" s="104" t="s">
        <v>226</v>
      </c>
      <c r="E11" s="73" t="s">
        <v>125</v>
      </c>
      <c r="F11" s="73" t="s">
        <v>212</v>
      </c>
      <c r="G11" s="65">
        <v>1963</v>
      </c>
      <c r="H11" s="65" t="s">
        <v>213</v>
      </c>
      <c r="I11" s="73" t="s">
        <v>214</v>
      </c>
      <c r="J11" s="67">
        <v>2</v>
      </c>
      <c r="K11" s="75" t="s">
        <v>129</v>
      </c>
      <c r="L11" s="73" t="s">
        <v>227</v>
      </c>
      <c r="M11" s="75">
        <v>8</v>
      </c>
      <c r="N11" s="84">
        <v>7660</v>
      </c>
      <c r="O11" s="62">
        <v>13.45</v>
      </c>
      <c r="P11" s="62">
        <v>3.45</v>
      </c>
      <c r="Q11" s="79">
        <v>2.7</v>
      </c>
    </row>
    <row r="12" spans="1:17" ht="12.75">
      <c r="A12" s="98">
        <f t="shared" si="0"/>
        <v>8</v>
      </c>
      <c r="B12" s="101">
        <v>318</v>
      </c>
      <c r="C12" s="104"/>
      <c r="D12" s="104" t="s">
        <v>228</v>
      </c>
      <c r="E12" s="73" t="s">
        <v>125</v>
      </c>
      <c r="F12" s="73"/>
      <c r="G12" s="65"/>
      <c r="H12" s="65"/>
      <c r="I12" s="73"/>
      <c r="J12" s="67">
        <v>2</v>
      </c>
      <c r="K12" s="75" t="s">
        <v>129</v>
      </c>
      <c r="L12" s="73"/>
      <c r="M12" s="75">
        <v>8</v>
      </c>
      <c r="N12" s="84"/>
      <c r="O12" s="62"/>
      <c r="P12" s="62"/>
      <c r="Q12" s="79"/>
    </row>
    <row r="13" spans="1:17" ht="12.75">
      <c r="A13" s="98">
        <f t="shared" si="0"/>
        <v>9</v>
      </c>
      <c r="B13" s="101">
        <v>321</v>
      </c>
      <c r="C13" s="104"/>
      <c r="D13" s="104" t="s">
        <v>229</v>
      </c>
      <c r="E13" s="73" t="s">
        <v>125</v>
      </c>
      <c r="F13" s="73"/>
      <c r="G13" s="65"/>
      <c r="H13" s="65"/>
      <c r="I13" s="73"/>
      <c r="J13" s="67">
        <v>2</v>
      </c>
      <c r="K13" s="75" t="s">
        <v>129</v>
      </c>
      <c r="L13" s="73"/>
      <c r="M13" s="75">
        <v>8</v>
      </c>
      <c r="N13" s="84"/>
      <c r="O13" s="62"/>
      <c r="P13" s="62"/>
      <c r="Q13" s="79"/>
    </row>
    <row r="14" spans="1:17" ht="12.75">
      <c r="A14" s="98">
        <f t="shared" si="0"/>
        <v>10</v>
      </c>
      <c r="B14" s="101">
        <v>323</v>
      </c>
      <c r="C14" s="104" t="s">
        <v>230</v>
      </c>
      <c r="D14" s="104" t="s">
        <v>231</v>
      </c>
      <c r="E14" s="73" t="s">
        <v>125</v>
      </c>
      <c r="F14" s="73" t="s">
        <v>212</v>
      </c>
      <c r="G14" s="65">
        <v>1963</v>
      </c>
      <c r="H14" s="65" t="s">
        <v>213</v>
      </c>
      <c r="I14" s="73" t="s">
        <v>214</v>
      </c>
      <c r="J14" s="67">
        <v>2</v>
      </c>
      <c r="K14" s="75" t="s">
        <v>129</v>
      </c>
      <c r="L14" s="73" t="s">
        <v>227</v>
      </c>
      <c r="M14" s="75">
        <v>8</v>
      </c>
      <c r="N14" s="84">
        <v>7660</v>
      </c>
      <c r="O14" s="62">
        <v>13.45</v>
      </c>
      <c r="P14" s="62">
        <v>3.4</v>
      </c>
      <c r="Q14" s="79">
        <v>2.7</v>
      </c>
    </row>
    <row r="15" spans="1:17" ht="12.75">
      <c r="A15" s="98">
        <f t="shared" si="0"/>
        <v>11</v>
      </c>
      <c r="B15" s="101">
        <v>328</v>
      </c>
      <c r="C15" s="104"/>
      <c r="D15" s="104" t="s">
        <v>232</v>
      </c>
      <c r="E15" s="73" t="s">
        <v>125</v>
      </c>
      <c r="F15" s="73"/>
      <c r="G15" s="65"/>
      <c r="H15" s="65"/>
      <c r="I15" s="73"/>
      <c r="J15" s="67">
        <v>2</v>
      </c>
      <c r="K15" s="75" t="s">
        <v>129</v>
      </c>
      <c r="L15" s="73"/>
      <c r="M15" s="75">
        <v>8</v>
      </c>
      <c r="N15" s="84"/>
      <c r="O15" s="62"/>
      <c r="P15" s="62"/>
      <c r="Q15" s="79"/>
    </row>
    <row r="16" spans="1:17" ht="12.75">
      <c r="A16" s="98">
        <f t="shared" si="0"/>
        <v>12</v>
      </c>
      <c r="B16" s="704">
        <v>330</v>
      </c>
      <c r="C16" s="705"/>
      <c r="D16" s="705" t="s">
        <v>233</v>
      </c>
      <c r="E16" s="73" t="s">
        <v>125</v>
      </c>
      <c r="F16" s="73"/>
      <c r="G16" s="65"/>
      <c r="H16" s="65"/>
      <c r="I16" s="73"/>
      <c r="J16" s="67">
        <v>2</v>
      </c>
      <c r="K16" s="75" t="s">
        <v>129</v>
      </c>
      <c r="L16" s="73"/>
      <c r="M16" s="75">
        <v>8</v>
      </c>
      <c r="N16" s="84"/>
      <c r="O16" s="62"/>
      <c r="P16" s="62"/>
      <c r="Q16" s="79"/>
    </row>
    <row r="17" spans="1:17" ht="12.75">
      <c r="A17" s="98">
        <f t="shared" si="0"/>
        <v>13</v>
      </c>
      <c r="B17" s="101">
        <v>331</v>
      </c>
      <c r="C17" s="104"/>
      <c r="D17" s="104" t="s">
        <v>234</v>
      </c>
      <c r="E17" s="73" t="s">
        <v>125</v>
      </c>
      <c r="F17" s="73"/>
      <c r="G17" s="65"/>
      <c r="H17" s="65"/>
      <c r="I17" s="73"/>
      <c r="J17" s="67">
        <v>2</v>
      </c>
      <c r="K17" s="75" t="s">
        <v>129</v>
      </c>
      <c r="L17" s="73"/>
      <c r="M17" s="75">
        <v>8</v>
      </c>
      <c r="N17" s="84"/>
      <c r="O17" s="62"/>
      <c r="P17" s="62"/>
      <c r="Q17" s="79"/>
    </row>
    <row r="18" spans="1:17" ht="12.75">
      <c r="A18" s="98">
        <f aca="true" t="shared" si="1" ref="A18:A30">1+A17</f>
        <v>14</v>
      </c>
      <c r="B18" s="704">
        <v>332</v>
      </c>
      <c r="C18" s="705"/>
      <c r="D18" s="705" t="s">
        <v>235</v>
      </c>
      <c r="E18" s="73" t="s">
        <v>125</v>
      </c>
      <c r="F18" s="73"/>
      <c r="G18" s="65"/>
      <c r="H18" s="65"/>
      <c r="I18" s="73"/>
      <c r="J18" s="67">
        <v>2</v>
      </c>
      <c r="K18" s="75" t="s">
        <v>129</v>
      </c>
      <c r="L18" s="73"/>
      <c r="M18" s="75">
        <v>8</v>
      </c>
      <c r="N18" s="84"/>
      <c r="O18" s="62"/>
      <c r="P18" s="62"/>
      <c r="Q18" s="79"/>
    </row>
    <row r="19" spans="1:17" ht="12.75">
      <c r="A19" s="98">
        <f t="shared" si="1"/>
        <v>15</v>
      </c>
      <c r="B19" s="101">
        <v>333</v>
      </c>
      <c r="C19" s="104"/>
      <c r="D19" s="104" t="s">
        <v>236</v>
      </c>
      <c r="E19" s="73" t="s">
        <v>125</v>
      </c>
      <c r="F19" s="73"/>
      <c r="G19" s="65"/>
      <c r="H19" s="65"/>
      <c r="I19" s="73"/>
      <c r="J19" s="67">
        <v>2</v>
      </c>
      <c r="K19" s="75" t="s">
        <v>129</v>
      </c>
      <c r="L19" s="73"/>
      <c r="M19" s="75">
        <v>8</v>
      </c>
      <c r="N19" s="84"/>
      <c r="O19" s="62"/>
      <c r="P19" s="62"/>
      <c r="Q19" s="79"/>
    </row>
    <row r="20" spans="1:17" ht="12.75">
      <c r="A20" s="98">
        <f t="shared" si="1"/>
        <v>16</v>
      </c>
      <c r="B20" s="101">
        <v>334</v>
      </c>
      <c r="C20" s="104"/>
      <c r="D20" s="104" t="s">
        <v>237</v>
      </c>
      <c r="E20" s="73" t="s">
        <v>125</v>
      </c>
      <c r="F20" s="73"/>
      <c r="G20" s="65"/>
      <c r="H20" s="65"/>
      <c r="I20" s="73"/>
      <c r="J20" s="67">
        <v>2</v>
      </c>
      <c r="K20" s="75" t="s">
        <v>129</v>
      </c>
      <c r="L20" s="73"/>
      <c r="M20" s="75">
        <v>8</v>
      </c>
      <c r="N20" s="84"/>
      <c r="O20" s="62"/>
      <c r="P20" s="62"/>
      <c r="Q20" s="79"/>
    </row>
    <row r="21" spans="1:17" ht="12.75">
      <c r="A21" s="98">
        <f t="shared" si="1"/>
        <v>17</v>
      </c>
      <c r="B21" s="101">
        <v>335</v>
      </c>
      <c r="C21" s="104"/>
      <c r="D21" s="104" t="s">
        <v>238</v>
      </c>
      <c r="E21" s="73" t="s">
        <v>125</v>
      </c>
      <c r="F21" s="73"/>
      <c r="G21" s="65"/>
      <c r="H21" s="65"/>
      <c r="I21" s="73"/>
      <c r="J21" s="67">
        <v>2</v>
      </c>
      <c r="K21" s="75" t="s">
        <v>129</v>
      </c>
      <c r="L21" s="73"/>
      <c r="M21" s="75">
        <v>8</v>
      </c>
      <c r="N21" s="84"/>
      <c r="O21" s="62"/>
      <c r="P21" s="62"/>
      <c r="Q21" s="79"/>
    </row>
    <row r="22" spans="1:17" ht="12.75">
      <c r="A22" s="98">
        <f t="shared" si="1"/>
        <v>18</v>
      </c>
      <c r="B22" s="101">
        <v>336</v>
      </c>
      <c r="C22" s="104"/>
      <c r="D22" s="104" t="s">
        <v>239</v>
      </c>
      <c r="E22" s="73" t="s">
        <v>125</v>
      </c>
      <c r="F22" s="73"/>
      <c r="G22" s="65"/>
      <c r="H22" s="65"/>
      <c r="I22" s="73"/>
      <c r="J22" s="67">
        <v>2</v>
      </c>
      <c r="K22" s="75" t="s">
        <v>129</v>
      </c>
      <c r="L22" s="73"/>
      <c r="M22" s="75">
        <v>8</v>
      </c>
      <c r="N22" s="84"/>
      <c r="O22" s="62"/>
      <c r="P22" s="62"/>
      <c r="Q22" s="79"/>
    </row>
    <row r="23" spans="1:17" ht="12.75">
      <c r="A23" s="98">
        <f t="shared" si="1"/>
        <v>19</v>
      </c>
      <c r="B23" s="101">
        <v>337</v>
      </c>
      <c r="C23" s="104"/>
      <c r="D23" s="104" t="s">
        <v>240</v>
      </c>
      <c r="E23" s="73" t="s">
        <v>125</v>
      </c>
      <c r="F23" s="73"/>
      <c r="G23" s="65"/>
      <c r="H23" s="65"/>
      <c r="I23" s="73"/>
      <c r="J23" s="67">
        <v>2</v>
      </c>
      <c r="K23" s="75" t="s">
        <v>129</v>
      </c>
      <c r="L23" s="73"/>
      <c r="M23" s="75">
        <v>8</v>
      </c>
      <c r="N23" s="84"/>
      <c r="O23" s="62"/>
      <c r="P23" s="62"/>
      <c r="Q23" s="79"/>
    </row>
    <row r="24" spans="1:17" ht="12.75">
      <c r="A24" s="98">
        <f t="shared" si="1"/>
        <v>20</v>
      </c>
      <c r="B24" s="101">
        <v>338</v>
      </c>
      <c r="C24" s="104"/>
      <c r="D24" s="104" t="s">
        <v>241</v>
      </c>
      <c r="E24" s="73" t="s">
        <v>125</v>
      </c>
      <c r="F24" s="73"/>
      <c r="G24" s="65"/>
      <c r="H24" s="65"/>
      <c r="I24" s="73"/>
      <c r="J24" s="67">
        <v>2</v>
      </c>
      <c r="K24" s="75" t="s">
        <v>129</v>
      </c>
      <c r="L24" s="73"/>
      <c r="M24" s="75">
        <v>8</v>
      </c>
      <c r="N24" s="84"/>
      <c r="O24" s="62"/>
      <c r="P24" s="62"/>
      <c r="Q24" s="79"/>
    </row>
    <row r="25" spans="1:17" ht="12.75">
      <c r="A25" s="98">
        <f t="shared" si="1"/>
        <v>21</v>
      </c>
      <c r="B25" s="101">
        <v>339</v>
      </c>
      <c r="C25" s="104"/>
      <c r="D25" s="104" t="s">
        <v>242</v>
      </c>
      <c r="E25" s="73" t="s">
        <v>125</v>
      </c>
      <c r="F25" s="73"/>
      <c r="G25" s="65"/>
      <c r="H25" s="65"/>
      <c r="I25" s="73"/>
      <c r="J25" s="67">
        <v>2</v>
      </c>
      <c r="K25" s="75" t="s">
        <v>129</v>
      </c>
      <c r="L25" s="73"/>
      <c r="M25" s="75">
        <v>8</v>
      </c>
      <c r="N25" s="84"/>
      <c r="O25" s="62"/>
      <c r="P25" s="62"/>
      <c r="Q25" s="79"/>
    </row>
    <row r="26" spans="1:17" ht="12.75">
      <c r="A26" s="98">
        <f t="shared" si="1"/>
        <v>22</v>
      </c>
      <c r="B26" s="101">
        <v>340</v>
      </c>
      <c r="C26" s="104"/>
      <c r="D26" s="104" t="s">
        <v>243</v>
      </c>
      <c r="E26" s="73" t="s">
        <v>125</v>
      </c>
      <c r="F26" s="73"/>
      <c r="G26" s="65"/>
      <c r="H26" s="65"/>
      <c r="I26" s="73"/>
      <c r="J26" s="67">
        <v>2</v>
      </c>
      <c r="K26" s="75" t="s">
        <v>129</v>
      </c>
      <c r="L26" s="73"/>
      <c r="M26" s="75">
        <v>8</v>
      </c>
      <c r="N26" s="84"/>
      <c r="O26" s="62"/>
      <c r="P26" s="62"/>
      <c r="Q26" s="79"/>
    </row>
    <row r="27" spans="1:17" ht="12.75">
      <c r="A27" s="98">
        <f t="shared" si="1"/>
        <v>23</v>
      </c>
      <c r="B27" s="101">
        <v>341</v>
      </c>
      <c r="C27" s="104"/>
      <c r="D27" s="104" t="s">
        <v>244</v>
      </c>
      <c r="E27" s="73" t="s">
        <v>125</v>
      </c>
      <c r="F27" s="73"/>
      <c r="G27" s="65"/>
      <c r="H27" s="65"/>
      <c r="I27" s="73"/>
      <c r="J27" s="67">
        <v>2</v>
      </c>
      <c r="K27" s="75" t="s">
        <v>129</v>
      </c>
      <c r="L27" s="73"/>
      <c r="M27" s="75">
        <v>8</v>
      </c>
      <c r="N27" s="84"/>
      <c r="O27" s="62"/>
      <c r="P27" s="62"/>
      <c r="Q27" s="79"/>
    </row>
    <row r="28" spans="1:17" ht="12.75">
      <c r="A28" s="98">
        <f t="shared" si="1"/>
        <v>24</v>
      </c>
      <c r="B28" s="101">
        <v>342</v>
      </c>
      <c r="C28" s="104"/>
      <c r="D28" s="104" t="s">
        <v>245</v>
      </c>
      <c r="E28" s="73" t="s">
        <v>125</v>
      </c>
      <c r="F28" s="73"/>
      <c r="G28" s="65"/>
      <c r="H28" s="65"/>
      <c r="I28" s="73"/>
      <c r="J28" s="67">
        <v>2</v>
      </c>
      <c r="K28" s="75" t="s">
        <v>129</v>
      </c>
      <c r="L28" s="73"/>
      <c r="M28" s="75">
        <v>8</v>
      </c>
      <c r="N28" s="84"/>
      <c r="O28" s="62"/>
      <c r="P28" s="62"/>
      <c r="Q28" s="79"/>
    </row>
    <row r="29" spans="1:17" ht="12.75">
      <c r="A29" s="98">
        <f t="shared" si="1"/>
        <v>25</v>
      </c>
      <c r="B29" s="101">
        <v>343</v>
      </c>
      <c r="C29" s="104"/>
      <c r="D29" s="104" t="s">
        <v>246</v>
      </c>
      <c r="E29" s="73" t="s">
        <v>125</v>
      </c>
      <c r="F29" s="73"/>
      <c r="G29" s="65"/>
      <c r="H29" s="65"/>
      <c r="I29" s="73"/>
      <c r="J29" s="67">
        <v>2</v>
      </c>
      <c r="K29" s="75" t="s">
        <v>129</v>
      </c>
      <c r="L29" s="73"/>
      <c r="M29" s="75">
        <v>8</v>
      </c>
      <c r="N29" s="84"/>
      <c r="O29" s="62"/>
      <c r="P29" s="62"/>
      <c r="Q29" s="79"/>
    </row>
    <row r="30" spans="1:17" ht="13.5" thickBot="1">
      <c r="A30" s="98">
        <f t="shared" si="1"/>
        <v>26</v>
      </c>
      <c r="B30" s="102">
        <v>344</v>
      </c>
      <c r="C30" s="106"/>
      <c r="D30" s="106" t="s">
        <v>247</v>
      </c>
      <c r="E30" s="74" t="s">
        <v>125</v>
      </c>
      <c r="F30" s="74"/>
      <c r="G30" s="66"/>
      <c r="H30" s="66"/>
      <c r="I30" s="74"/>
      <c r="J30" s="68">
        <v>2</v>
      </c>
      <c r="K30" s="80" t="s">
        <v>129</v>
      </c>
      <c r="L30" s="74"/>
      <c r="M30" s="80">
        <v>8</v>
      </c>
      <c r="N30" s="85"/>
      <c r="O30" s="63"/>
      <c r="P30" s="63"/>
      <c r="Q30" s="81"/>
    </row>
    <row r="32" ht="13.5" thickBot="1">
      <c r="B32" s="107" t="s">
        <v>248</v>
      </c>
    </row>
    <row r="33" spans="1:17" ht="12.75">
      <c r="A33" s="97"/>
      <c r="B33" s="82" t="s">
        <v>1</v>
      </c>
      <c r="C33" s="82" t="s">
        <v>1</v>
      </c>
      <c r="D33" s="82" t="s">
        <v>2</v>
      </c>
      <c r="E33" s="82" t="s">
        <v>3</v>
      </c>
      <c r="F33" s="82" t="s">
        <v>4</v>
      </c>
      <c r="G33" s="82" t="s">
        <v>5</v>
      </c>
      <c r="H33" s="82" t="s">
        <v>6</v>
      </c>
      <c r="I33" s="82" t="s">
        <v>7</v>
      </c>
      <c r="J33" s="82" t="s">
        <v>8</v>
      </c>
      <c r="K33" s="82" t="s">
        <v>8</v>
      </c>
      <c r="L33" s="82" t="s">
        <v>8</v>
      </c>
      <c r="M33" s="82" t="s">
        <v>8</v>
      </c>
      <c r="N33" s="82" t="s">
        <v>10</v>
      </c>
      <c r="O33" s="82" t="s">
        <v>11</v>
      </c>
      <c r="P33" s="82" t="s">
        <v>12</v>
      </c>
      <c r="Q33" s="82" t="s">
        <v>13</v>
      </c>
    </row>
    <row r="34" spans="1:17" ht="13.5" thickBot="1">
      <c r="A34" s="97"/>
      <c r="B34" s="8" t="s">
        <v>16</v>
      </c>
      <c r="C34" s="8" t="s">
        <v>17</v>
      </c>
      <c r="D34" s="8" t="s">
        <v>18</v>
      </c>
      <c r="E34" s="8"/>
      <c r="F34" s="8"/>
      <c r="G34" s="8" t="s">
        <v>19</v>
      </c>
      <c r="H34" s="8"/>
      <c r="I34" s="8"/>
      <c r="J34" s="8" t="s">
        <v>20</v>
      </c>
      <c r="K34" s="8" t="s">
        <v>121</v>
      </c>
      <c r="L34" s="8" t="s">
        <v>122</v>
      </c>
      <c r="M34" s="8" t="s">
        <v>25</v>
      </c>
      <c r="N34" s="8" t="s">
        <v>26</v>
      </c>
      <c r="O34" s="8" t="s">
        <v>27</v>
      </c>
      <c r="P34" s="8" t="s">
        <v>27</v>
      </c>
      <c r="Q34" s="8" t="s">
        <v>27</v>
      </c>
    </row>
    <row r="35" spans="1:17" ht="12.75">
      <c r="A35" s="98">
        <v>1</v>
      </c>
      <c r="B35" s="100">
        <v>302</v>
      </c>
      <c r="C35" s="77" t="s">
        <v>249</v>
      </c>
      <c r="D35" s="64" t="s">
        <v>250</v>
      </c>
      <c r="E35" s="72" t="s">
        <v>125</v>
      </c>
      <c r="F35" s="72" t="s">
        <v>212</v>
      </c>
      <c r="G35" s="64">
        <v>1962</v>
      </c>
      <c r="H35" s="64" t="s">
        <v>213</v>
      </c>
      <c r="I35" s="72" t="s">
        <v>251</v>
      </c>
      <c r="J35" s="76">
        <v>3</v>
      </c>
      <c r="K35" s="77" t="s">
        <v>129</v>
      </c>
      <c r="L35" s="72" t="s">
        <v>252</v>
      </c>
      <c r="M35" s="77">
        <v>12</v>
      </c>
      <c r="N35" s="83">
        <v>7350</v>
      </c>
      <c r="O35" s="61">
        <v>13.4</v>
      </c>
      <c r="P35" s="61">
        <v>3.25</v>
      </c>
      <c r="Q35" s="78">
        <v>2.7</v>
      </c>
    </row>
    <row r="36" spans="1:17" ht="12.75">
      <c r="A36" s="98">
        <f aca="true" t="shared" si="2" ref="A36:A47">1+A35</f>
        <v>2</v>
      </c>
      <c r="B36" s="101">
        <v>308</v>
      </c>
      <c r="C36" s="75" t="s">
        <v>253</v>
      </c>
      <c r="D36" s="65" t="s">
        <v>254</v>
      </c>
      <c r="E36" s="73" t="s">
        <v>125</v>
      </c>
      <c r="F36" s="73" t="s">
        <v>212</v>
      </c>
      <c r="G36" s="65">
        <v>1962</v>
      </c>
      <c r="H36" s="65" t="s">
        <v>213</v>
      </c>
      <c r="I36" s="73" t="s">
        <v>214</v>
      </c>
      <c r="J36" s="67">
        <v>3</v>
      </c>
      <c r="K36" s="75" t="s">
        <v>129</v>
      </c>
      <c r="L36" s="73" t="s">
        <v>255</v>
      </c>
      <c r="M36" s="75">
        <v>12</v>
      </c>
      <c r="N36" s="84">
        <v>7660</v>
      </c>
      <c r="O36" s="62">
        <v>13.4</v>
      </c>
      <c r="P36" s="62">
        <v>34</v>
      </c>
      <c r="Q36" s="79">
        <v>2.7</v>
      </c>
    </row>
    <row r="37" spans="1:17" ht="12.75">
      <c r="A37" s="98">
        <f t="shared" si="2"/>
        <v>3</v>
      </c>
      <c r="B37" s="101">
        <v>313</v>
      </c>
      <c r="C37" s="75" t="s">
        <v>256</v>
      </c>
      <c r="D37" s="65" t="s">
        <v>257</v>
      </c>
      <c r="E37" s="73" t="s">
        <v>125</v>
      </c>
      <c r="F37" s="73" t="s">
        <v>212</v>
      </c>
      <c r="G37" s="65">
        <v>1963</v>
      </c>
      <c r="H37" s="65" t="s">
        <v>213</v>
      </c>
      <c r="I37" s="73" t="s">
        <v>251</v>
      </c>
      <c r="J37" s="67">
        <v>3</v>
      </c>
      <c r="K37" s="75" t="s">
        <v>129</v>
      </c>
      <c r="L37" s="73" t="s">
        <v>258</v>
      </c>
      <c r="M37" s="75">
        <v>12</v>
      </c>
      <c r="N37" s="84">
        <v>7660</v>
      </c>
      <c r="O37" s="62">
        <v>12</v>
      </c>
      <c r="P37" s="62">
        <v>29</v>
      </c>
      <c r="Q37" s="79">
        <v>2.4</v>
      </c>
    </row>
    <row r="38" spans="1:17" ht="12.75">
      <c r="A38" s="98">
        <f t="shared" si="2"/>
        <v>4</v>
      </c>
      <c r="B38" s="101">
        <v>315</v>
      </c>
      <c r="C38" s="75" t="s">
        <v>259</v>
      </c>
      <c r="D38" s="65" t="s">
        <v>260</v>
      </c>
      <c r="E38" s="73" t="s">
        <v>125</v>
      </c>
      <c r="F38" s="73" t="s">
        <v>212</v>
      </c>
      <c r="G38" s="65">
        <v>1963</v>
      </c>
      <c r="H38" s="65" t="s">
        <v>213</v>
      </c>
      <c r="I38" s="73" t="s">
        <v>214</v>
      </c>
      <c r="J38" s="67">
        <v>3</v>
      </c>
      <c r="K38" s="75" t="s">
        <v>129</v>
      </c>
      <c r="L38" s="73" t="s">
        <v>261</v>
      </c>
      <c r="M38" s="75">
        <v>12</v>
      </c>
      <c r="N38" s="84">
        <v>7660</v>
      </c>
      <c r="O38" s="62">
        <v>13.45</v>
      </c>
      <c r="P38" s="62">
        <v>3.4</v>
      </c>
      <c r="Q38" s="79">
        <v>2.7</v>
      </c>
    </row>
    <row r="39" spans="1:17" ht="12.75">
      <c r="A39" s="98">
        <f t="shared" si="2"/>
        <v>5</v>
      </c>
      <c r="B39" s="101">
        <v>324</v>
      </c>
      <c r="C39" s="99" t="s">
        <v>262</v>
      </c>
      <c r="D39" s="65" t="s">
        <v>263</v>
      </c>
      <c r="E39" s="73" t="s">
        <v>125</v>
      </c>
      <c r="F39" s="73" t="s">
        <v>212</v>
      </c>
      <c r="G39" s="65">
        <v>1963</v>
      </c>
      <c r="H39" s="65" t="s">
        <v>213</v>
      </c>
      <c r="I39" s="73" t="s">
        <v>264</v>
      </c>
      <c r="J39" s="67">
        <v>3</v>
      </c>
      <c r="K39" s="75" t="s">
        <v>129</v>
      </c>
      <c r="L39" s="73" t="s">
        <v>265</v>
      </c>
      <c r="M39" s="75">
        <v>12</v>
      </c>
      <c r="N39" s="84">
        <v>7660</v>
      </c>
      <c r="O39" s="62">
        <v>13.45</v>
      </c>
      <c r="P39" s="62">
        <v>3.4</v>
      </c>
      <c r="Q39" s="79">
        <v>2.7</v>
      </c>
    </row>
    <row r="40" spans="1:17" ht="12.75">
      <c r="A40" s="98">
        <f t="shared" si="2"/>
        <v>6</v>
      </c>
      <c r="B40" s="101">
        <v>327</v>
      </c>
      <c r="C40" s="99" t="s">
        <v>266</v>
      </c>
      <c r="D40" s="65" t="s">
        <v>267</v>
      </c>
      <c r="E40" s="73" t="s">
        <v>125</v>
      </c>
      <c r="F40" s="73" t="s">
        <v>212</v>
      </c>
      <c r="G40" s="65">
        <v>1963</v>
      </c>
      <c r="H40" s="65" t="s">
        <v>213</v>
      </c>
      <c r="I40" s="73" t="s">
        <v>251</v>
      </c>
      <c r="J40" s="67">
        <v>3</v>
      </c>
      <c r="K40" s="75" t="s">
        <v>129</v>
      </c>
      <c r="L40" s="73" t="s">
        <v>268</v>
      </c>
      <c r="M40" s="75">
        <v>12</v>
      </c>
      <c r="N40" s="84">
        <v>7400</v>
      </c>
      <c r="O40" s="62">
        <v>12.1</v>
      </c>
      <c r="P40" s="62">
        <v>3.95</v>
      </c>
      <c r="Q40" s="79">
        <v>2.6</v>
      </c>
    </row>
    <row r="41" spans="1:17" ht="12.75">
      <c r="A41" s="98">
        <f t="shared" si="2"/>
        <v>7</v>
      </c>
      <c r="B41" s="101">
        <v>329</v>
      </c>
      <c r="C41" s="99" t="s">
        <v>269</v>
      </c>
      <c r="D41" s="65" t="s">
        <v>270</v>
      </c>
      <c r="E41" s="73" t="s">
        <v>125</v>
      </c>
      <c r="F41" s="73" t="s">
        <v>271</v>
      </c>
      <c r="G41" s="65">
        <v>1980</v>
      </c>
      <c r="H41" s="65">
        <v>40</v>
      </c>
      <c r="I41" s="73" t="s">
        <v>272</v>
      </c>
      <c r="J41" s="67">
        <v>3</v>
      </c>
      <c r="K41" s="75" t="s">
        <v>129</v>
      </c>
      <c r="L41" s="73" t="s">
        <v>273</v>
      </c>
      <c r="M41" s="75">
        <v>12</v>
      </c>
      <c r="N41" s="84">
        <v>7800</v>
      </c>
      <c r="O41" s="62">
        <v>13.25</v>
      </c>
      <c r="P41" s="62">
        <v>3.1</v>
      </c>
      <c r="Q41" s="79">
        <v>2.7</v>
      </c>
    </row>
    <row r="42" spans="1:17" ht="12.75">
      <c r="A42" s="98">
        <f t="shared" si="2"/>
        <v>8</v>
      </c>
      <c r="B42" s="101">
        <v>350</v>
      </c>
      <c r="C42" s="99" t="s">
        <v>274</v>
      </c>
      <c r="D42" s="65" t="s">
        <v>275</v>
      </c>
      <c r="E42" s="73" t="s">
        <v>125</v>
      </c>
      <c r="F42" s="73" t="s">
        <v>126</v>
      </c>
      <c r="G42" s="65">
        <v>1993</v>
      </c>
      <c r="H42" s="65" t="s">
        <v>276</v>
      </c>
      <c r="I42" s="73" t="s">
        <v>264</v>
      </c>
      <c r="J42" s="67">
        <v>3</v>
      </c>
      <c r="K42" s="75" t="s">
        <v>129</v>
      </c>
      <c r="L42" s="73" t="s">
        <v>277</v>
      </c>
      <c r="M42" s="75">
        <v>12</v>
      </c>
      <c r="N42" s="84">
        <v>7000</v>
      </c>
      <c r="O42" s="62">
        <v>13</v>
      </c>
      <c r="P42" s="62">
        <v>2</v>
      </c>
      <c r="Q42" s="79">
        <v>2.6</v>
      </c>
    </row>
    <row r="43" spans="1:17" ht="12.75">
      <c r="A43" s="98">
        <f t="shared" si="2"/>
        <v>9</v>
      </c>
      <c r="B43" s="101">
        <f>1+B42</f>
        <v>351</v>
      </c>
      <c r="C43" s="99" t="s">
        <v>278</v>
      </c>
      <c r="D43" s="65" t="s">
        <v>279</v>
      </c>
      <c r="E43" s="73" t="s">
        <v>125</v>
      </c>
      <c r="F43" s="73" t="s">
        <v>126</v>
      </c>
      <c r="G43" s="65">
        <v>1993</v>
      </c>
      <c r="H43" s="65" t="s">
        <v>276</v>
      </c>
      <c r="I43" s="73" t="s">
        <v>264</v>
      </c>
      <c r="J43" s="67">
        <v>3</v>
      </c>
      <c r="K43" s="75" t="s">
        <v>129</v>
      </c>
      <c r="L43" s="73" t="s">
        <v>280</v>
      </c>
      <c r="M43" s="75">
        <v>12</v>
      </c>
      <c r="N43" s="84">
        <v>7000</v>
      </c>
      <c r="O43" s="62">
        <v>13</v>
      </c>
      <c r="P43" s="62">
        <v>2</v>
      </c>
      <c r="Q43" s="79">
        <v>2.6</v>
      </c>
    </row>
    <row r="44" spans="1:17" ht="12.75">
      <c r="A44" s="98">
        <f t="shared" si="2"/>
        <v>10</v>
      </c>
      <c r="B44" s="101">
        <f>1+B43</f>
        <v>352</v>
      </c>
      <c r="C44" s="99" t="s">
        <v>281</v>
      </c>
      <c r="D44" s="65" t="s">
        <v>282</v>
      </c>
      <c r="E44" s="73" t="s">
        <v>125</v>
      </c>
      <c r="F44" s="73" t="s">
        <v>126</v>
      </c>
      <c r="G44" s="65">
        <v>1993</v>
      </c>
      <c r="H44" s="65" t="s">
        <v>276</v>
      </c>
      <c r="I44" s="73" t="s">
        <v>264</v>
      </c>
      <c r="J44" s="67">
        <v>3</v>
      </c>
      <c r="K44" s="75" t="s">
        <v>129</v>
      </c>
      <c r="L44" s="73" t="s">
        <v>283</v>
      </c>
      <c r="M44" s="75">
        <v>12</v>
      </c>
      <c r="N44" s="84">
        <v>7000</v>
      </c>
      <c r="O44" s="62">
        <v>13</v>
      </c>
      <c r="P44" s="62">
        <v>2</v>
      </c>
      <c r="Q44" s="79">
        <v>2.6</v>
      </c>
    </row>
    <row r="45" spans="1:17" ht="12.75">
      <c r="A45" s="98">
        <f t="shared" si="2"/>
        <v>11</v>
      </c>
      <c r="B45" s="101">
        <f>1+B44</f>
        <v>353</v>
      </c>
      <c r="C45" s="99" t="s">
        <v>284</v>
      </c>
      <c r="D45" s="65" t="s">
        <v>285</v>
      </c>
      <c r="E45" s="73" t="s">
        <v>125</v>
      </c>
      <c r="F45" s="73" t="s">
        <v>126</v>
      </c>
      <c r="G45" s="65">
        <v>1993</v>
      </c>
      <c r="H45" s="65" t="s">
        <v>276</v>
      </c>
      <c r="I45" s="73" t="s">
        <v>264</v>
      </c>
      <c r="J45" s="67">
        <v>3</v>
      </c>
      <c r="K45" s="75" t="s">
        <v>129</v>
      </c>
      <c r="L45" s="73" t="s">
        <v>286</v>
      </c>
      <c r="M45" s="75">
        <v>12</v>
      </c>
      <c r="N45" s="84">
        <v>7000</v>
      </c>
      <c r="O45" s="62">
        <v>13</v>
      </c>
      <c r="P45" s="62">
        <v>2</v>
      </c>
      <c r="Q45" s="79">
        <v>2.6</v>
      </c>
    </row>
    <row r="46" spans="1:17" ht="12.75">
      <c r="A46" s="98">
        <f t="shared" si="2"/>
        <v>12</v>
      </c>
      <c r="B46" s="101">
        <f>1+B45</f>
        <v>354</v>
      </c>
      <c r="C46" s="99" t="s">
        <v>287</v>
      </c>
      <c r="D46" s="65" t="s">
        <v>288</v>
      </c>
      <c r="E46" s="73" t="s">
        <v>125</v>
      </c>
      <c r="F46" s="73" t="s">
        <v>126</v>
      </c>
      <c r="G46" s="65">
        <v>1993</v>
      </c>
      <c r="H46" s="65" t="s">
        <v>276</v>
      </c>
      <c r="I46" s="73" t="s">
        <v>264</v>
      </c>
      <c r="J46" s="67">
        <v>3</v>
      </c>
      <c r="K46" s="75" t="s">
        <v>129</v>
      </c>
      <c r="L46" s="73" t="s">
        <v>289</v>
      </c>
      <c r="M46" s="75">
        <v>12</v>
      </c>
      <c r="N46" s="84">
        <v>7000</v>
      </c>
      <c r="O46" s="62">
        <v>13</v>
      </c>
      <c r="P46" s="62">
        <v>2</v>
      </c>
      <c r="Q46" s="79">
        <v>2.6</v>
      </c>
    </row>
    <row r="47" spans="1:17" ht="13.5" thickBot="1">
      <c r="A47" s="98">
        <f t="shared" si="2"/>
        <v>13</v>
      </c>
      <c r="B47" s="102">
        <v>355</v>
      </c>
      <c r="C47" s="103" t="s">
        <v>290</v>
      </c>
      <c r="D47" s="66" t="s">
        <v>291</v>
      </c>
      <c r="E47" s="74" t="s">
        <v>125</v>
      </c>
      <c r="F47" s="74" t="s">
        <v>126</v>
      </c>
      <c r="G47" s="66">
        <v>1993</v>
      </c>
      <c r="H47" s="66" t="s">
        <v>276</v>
      </c>
      <c r="I47" s="74" t="s">
        <v>264</v>
      </c>
      <c r="J47" s="68">
        <v>3</v>
      </c>
      <c r="K47" s="80" t="s">
        <v>129</v>
      </c>
      <c r="L47" s="74" t="s">
        <v>292</v>
      </c>
      <c r="M47" s="80">
        <v>12</v>
      </c>
      <c r="N47" s="85">
        <v>7000</v>
      </c>
      <c r="O47" s="63">
        <v>13</v>
      </c>
      <c r="P47" s="63">
        <v>2</v>
      </c>
      <c r="Q47" s="81">
        <v>2.6</v>
      </c>
    </row>
  </sheetData>
  <sheetProtection/>
  <printOptions horizontalCentered="1"/>
  <pageMargins left="0.75" right="0.75" top="1" bottom="1" header="0.5118110236220472" footer="0.5118110236220472"/>
  <pageSetup horizontalDpi="180" verticalDpi="180" orientation="portrait" scale="11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6"/>
  <sheetViews>
    <sheetView zoomScalePageLayoutView="0" workbookViewId="0" topLeftCell="B5">
      <pane xSplit="2" ySplit="2" topLeftCell="D7" activePane="bottomRight" state="frozen"/>
      <selection pane="topLeft" activeCell="B5" sqref="B5"/>
      <selection pane="topRight" activeCell="D5" sqref="D5"/>
      <selection pane="bottomLeft" activeCell="B7" sqref="B7"/>
      <selection pane="bottomRight" activeCell="D7" sqref="D7"/>
    </sheetView>
  </sheetViews>
  <sheetFormatPr defaultColWidth="11.421875" defaultRowHeight="12.75"/>
  <cols>
    <col min="2" max="2" width="6.28125" style="0" customWidth="1"/>
    <col min="3" max="3" width="9.7109375" style="0" customWidth="1"/>
    <col min="4" max="13" width="10.7109375" style="0" customWidth="1"/>
  </cols>
  <sheetData>
    <row r="2" spans="2:13" ht="25.5">
      <c r="B2" s="1" t="s">
        <v>293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25.5"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</row>
    <row r="4" spans="2:3" ht="15.75" thickBot="1">
      <c r="B4" s="3" t="s">
        <v>294</v>
      </c>
      <c r="C4" s="3"/>
    </row>
    <row r="5" spans="2:13" ht="13.5" thickBot="1">
      <c r="B5" s="4"/>
      <c r="C5" s="41" t="s">
        <v>1</v>
      </c>
      <c r="D5" s="5" t="s">
        <v>295</v>
      </c>
      <c r="E5" s="6"/>
      <c r="F5" s="5" t="s">
        <v>296</v>
      </c>
      <c r="G5" s="7"/>
      <c r="H5" s="7"/>
      <c r="I5" s="6"/>
      <c r="J5" s="5" t="s">
        <v>297</v>
      </c>
      <c r="K5" s="7"/>
      <c r="L5" s="7"/>
      <c r="M5" s="6"/>
    </row>
    <row r="6" spans="2:13" ht="13.5" thickBot="1">
      <c r="B6" s="8" t="s">
        <v>298</v>
      </c>
      <c r="C6" s="40" t="s">
        <v>299</v>
      </c>
      <c r="D6" s="9" t="s">
        <v>300</v>
      </c>
      <c r="E6" s="10" t="s">
        <v>301</v>
      </c>
      <c r="F6" s="9" t="s">
        <v>302</v>
      </c>
      <c r="G6" s="10" t="s">
        <v>301</v>
      </c>
      <c r="H6" s="9" t="s">
        <v>303</v>
      </c>
      <c r="I6" s="10" t="s">
        <v>301</v>
      </c>
      <c r="J6" s="9" t="s">
        <v>304</v>
      </c>
      <c r="K6" s="10" t="s">
        <v>301</v>
      </c>
      <c r="L6" s="9" t="s">
        <v>305</v>
      </c>
      <c r="M6" s="10" t="s">
        <v>301</v>
      </c>
    </row>
    <row r="7" spans="2:13" ht="15">
      <c r="B7" s="11">
        <v>101</v>
      </c>
      <c r="C7" s="42" t="s">
        <v>31</v>
      </c>
      <c r="D7" s="12">
        <v>31903.39605263158</v>
      </c>
      <c r="E7" s="13">
        <v>0.9680966039473684</v>
      </c>
      <c r="F7" s="12">
        <v>99513.39605263158</v>
      </c>
      <c r="G7" s="14">
        <v>0.751216509868421</v>
      </c>
      <c r="H7" s="15">
        <v>37650.39605263158</v>
      </c>
      <c r="I7" s="13">
        <v>0.905874009868421</v>
      </c>
      <c r="J7" s="16">
        <v>346581.3960526316</v>
      </c>
      <c r="K7" s="14">
        <v>0.13354650986842098</v>
      </c>
      <c r="L7" s="17">
        <v>34689.39605263158</v>
      </c>
      <c r="M7" s="13">
        <v>0.913276509868421</v>
      </c>
    </row>
    <row r="8" spans="2:13" ht="15">
      <c r="B8" s="11">
        <v>102</v>
      </c>
      <c r="C8" s="43" t="s">
        <v>37</v>
      </c>
      <c r="D8" s="12">
        <v>3800.1442746170906</v>
      </c>
      <c r="E8" s="13">
        <v>0.9961998557253829</v>
      </c>
      <c r="F8" s="12">
        <v>167627.14427461708</v>
      </c>
      <c r="G8" s="14">
        <v>0.5809321393134572</v>
      </c>
      <c r="H8" s="15">
        <v>275968.1442746171</v>
      </c>
      <c r="I8" s="13">
        <v>0.3100796393134573</v>
      </c>
      <c r="J8" s="16">
        <v>283379.1442746171</v>
      </c>
      <c r="K8" s="14">
        <v>0.29155213931345725</v>
      </c>
      <c r="L8" s="17">
        <v>52436.144274617094</v>
      </c>
      <c r="M8" s="13">
        <v>0.8689096393134572</v>
      </c>
    </row>
    <row r="9" spans="2:13" ht="15">
      <c r="B9" s="11">
        <v>103</v>
      </c>
      <c r="C9" s="43" t="s">
        <v>39</v>
      </c>
      <c r="D9" s="12">
        <v>227486.23014337424</v>
      </c>
      <c r="E9" s="13">
        <v>0.7725137698566258</v>
      </c>
      <c r="F9" s="12">
        <v>380882.23014337424</v>
      </c>
      <c r="G9" s="14">
        <v>0.04779442464156436</v>
      </c>
      <c r="H9" s="15">
        <v>303401.23014337424</v>
      </c>
      <c r="I9" s="13">
        <v>0.24149692464156436</v>
      </c>
      <c r="J9" s="16">
        <v>380882.23014337424</v>
      </c>
      <c r="K9" s="14">
        <v>0.04779442464156436</v>
      </c>
      <c r="L9" s="17">
        <v>119707.23014337424</v>
      </c>
      <c r="M9" s="13">
        <v>0.7007319246415644</v>
      </c>
    </row>
    <row r="10" spans="2:13" ht="15">
      <c r="B10" s="11">
        <v>104</v>
      </c>
      <c r="C10" s="43" t="s">
        <v>40</v>
      </c>
      <c r="D10" s="12">
        <v>0</v>
      </c>
      <c r="E10" s="13">
        <v>0</v>
      </c>
      <c r="F10" s="12">
        <v>0</v>
      </c>
      <c r="G10" s="14">
        <v>0</v>
      </c>
      <c r="H10" s="15">
        <v>0</v>
      </c>
      <c r="I10" s="13">
        <v>0</v>
      </c>
      <c r="J10" s="16">
        <v>0</v>
      </c>
      <c r="K10" s="14">
        <v>0</v>
      </c>
      <c r="L10" s="17">
        <v>0</v>
      </c>
      <c r="M10" s="13">
        <v>0</v>
      </c>
    </row>
    <row r="11" spans="2:13" ht="15">
      <c r="B11" s="11">
        <v>105</v>
      </c>
      <c r="C11" s="43" t="s">
        <v>42</v>
      </c>
      <c r="D11" s="12">
        <v>32605.397922143875</v>
      </c>
      <c r="E11" s="13">
        <v>0.9673946020778561</v>
      </c>
      <c r="F11" s="12">
        <v>80398.39792214388</v>
      </c>
      <c r="G11" s="14">
        <v>0.7990040051946403</v>
      </c>
      <c r="H11" s="15">
        <v>45728.39792214388</v>
      </c>
      <c r="I11" s="13">
        <v>0.8856790051946403</v>
      </c>
      <c r="J11" s="16">
        <v>262327.39792214386</v>
      </c>
      <c r="K11" s="14">
        <v>0.3441815051946403</v>
      </c>
      <c r="L11" s="17">
        <v>191882.39792214386</v>
      </c>
      <c r="M11" s="13">
        <v>0.5202940051946403</v>
      </c>
    </row>
    <row r="12" spans="2:13" ht="15">
      <c r="B12" s="11">
        <v>106</v>
      </c>
      <c r="C12" s="43" t="s">
        <v>47</v>
      </c>
      <c r="D12" s="12">
        <v>51331.277722259</v>
      </c>
      <c r="E12" s="13">
        <v>0.8486687222777415</v>
      </c>
      <c r="F12" s="12">
        <v>225822.27772225856</v>
      </c>
      <c r="G12" s="14">
        <v>0.43544430569435366</v>
      </c>
      <c r="H12" s="15">
        <v>206262.27772225856</v>
      </c>
      <c r="I12" s="13">
        <v>0.4843443056943536</v>
      </c>
      <c r="J12" s="16">
        <v>51624.277722258565</v>
      </c>
      <c r="K12" s="14">
        <v>0.8709393056943536</v>
      </c>
      <c r="L12" s="17">
        <v>51624.277722258565</v>
      </c>
      <c r="M12" s="13">
        <v>0.8709393056943536</v>
      </c>
    </row>
    <row r="13" spans="2:13" ht="15">
      <c r="B13" s="11">
        <v>107</v>
      </c>
      <c r="C13" s="43" t="s">
        <v>48</v>
      </c>
      <c r="D13" s="12">
        <v>0</v>
      </c>
      <c r="E13" s="13">
        <v>0</v>
      </c>
      <c r="F13" s="12">
        <v>0</v>
      </c>
      <c r="G13" s="14">
        <v>0</v>
      </c>
      <c r="H13" s="15">
        <v>0</v>
      </c>
      <c r="I13" s="13">
        <v>0</v>
      </c>
      <c r="J13" s="16">
        <v>0</v>
      </c>
      <c r="K13" s="14">
        <v>0</v>
      </c>
      <c r="L13" s="17">
        <v>0</v>
      </c>
      <c r="M13" s="13">
        <v>0</v>
      </c>
    </row>
    <row r="14" spans="2:13" ht="15">
      <c r="B14" s="11">
        <v>108</v>
      </c>
      <c r="C14" s="43" t="s">
        <v>50</v>
      </c>
      <c r="D14" s="12">
        <v>180529.3046072527</v>
      </c>
      <c r="E14" s="13">
        <v>0.8194706953927473</v>
      </c>
      <c r="F14" s="12">
        <v>210904.3046072527</v>
      </c>
      <c r="G14" s="14">
        <v>0.4727392384818683</v>
      </c>
      <c r="H14" s="15">
        <v>58550.30460725269</v>
      </c>
      <c r="I14" s="13">
        <v>0.8536242384818683</v>
      </c>
      <c r="J14" s="16">
        <v>203556.3046072527</v>
      </c>
      <c r="K14" s="14">
        <v>0.49110923848186827</v>
      </c>
      <c r="L14" s="17">
        <v>58550.30460725269</v>
      </c>
      <c r="M14" s="13">
        <v>0.8536242384818683</v>
      </c>
    </row>
    <row r="15" spans="2:13" ht="15">
      <c r="B15" s="11">
        <v>109</v>
      </c>
      <c r="C15" s="43" t="s">
        <v>53</v>
      </c>
      <c r="D15" s="12">
        <v>176411.05882167674</v>
      </c>
      <c r="E15" s="13">
        <v>0.8235889411783233</v>
      </c>
      <c r="F15" s="12">
        <v>86147.05882167674</v>
      </c>
      <c r="G15" s="14">
        <v>0.7846323529458081</v>
      </c>
      <c r="H15" s="15">
        <v>304617.05882167676</v>
      </c>
      <c r="I15" s="13">
        <v>0.23845735294580805</v>
      </c>
      <c r="J15" s="16">
        <v>416411.05882167676</v>
      </c>
      <c r="K15" s="14">
        <v>0</v>
      </c>
      <c r="L15" s="17">
        <v>304617.05882167676</v>
      </c>
      <c r="M15" s="13">
        <v>0.23845735294580805</v>
      </c>
    </row>
    <row r="16" spans="2:13" ht="15">
      <c r="B16" s="11">
        <v>110</v>
      </c>
      <c r="C16" s="43" t="s">
        <v>55</v>
      </c>
      <c r="D16" s="12">
        <v>156550.8913866059</v>
      </c>
      <c r="E16" s="13">
        <v>0.8434491086133942</v>
      </c>
      <c r="F16" s="12">
        <v>198618.8913866059</v>
      </c>
      <c r="G16" s="14">
        <v>0.5034527715334853</v>
      </c>
      <c r="H16" s="15">
        <v>43545.891386605894</v>
      </c>
      <c r="I16" s="13">
        <v>0.8911352715334853</v>
      </c>
      <c r="J16" s="16">
        <v>144654.8913866059</v>
      </c>
      <c r="K16" s="14">
        <v>0.6383627715334853</v>
      </c>
      <c r="L16" s="17">
        <v>409982.8913866059</v>
      </c>
      <c r="M16" s="13">
        <v>0</v>
      </c>
    </row>
    <row r="17" spans="2:13" ht="15">
      <c r="B17" s="11">
        <v>111</v>
      </c>
      <c r="C17" s="43" t="s">
        <v>58</v>
      </c>
      <c r="D17" s="12">
        <v>756309.044</v>
      </c>
      <c r="E17" s="13">
        <v>0.24369095600000001</v>
      </c>
      <c r="F17" s="12">
        <v>319716.044</v>
      </c>
      <c r="G17" s="14">
        <v>0.20070989000000006</v>
      </c>
      <c r="H17" s="15">
        <v>243553.044</v>
      </c>
      <c r="I17" s="13">
        <v>0.39111739</v>
      </c>
      <c r="J17" s="16">
        <v>92511.044</v>
      </c>
      <c r="K17" s="14">
        <v>0.76872239</v>
      </c>
      <c r="L17" s="17">
        <v>418156.044</v>
      </c>
      <c r="M17" s="13">
        <v>0</v>
      </c>
    </row>
    <row r="18" spans="2:13" ht="15">
      <c r="B18" s="11">
        <v>112</v>
      </c>
      <c r="C18" s="43" t="s">
        <v>59</v>
      </c>
      <c r="D18" s="12">
        <v>0</v>
      </c>
      <c r="E18" s="13">
        <v>0</v>
      </c>
      <c r="F18" s="12">
        <v>0</v>
      </c>
      <c r="G18" s="14">
        <v>0</v>
      </c>
      <c r="H18" s="15">
        <v>0</v>
      </c>
      <c r="I18" s="13">
        <v>0</v>
      </c>
      <c r="J18" s="16">
        <v>0</v>
      </c>
      <c r="K18" s="14">
        <v>0</v>
      </c>
      <c r="L18" s="17">
        <v>0</v>
      </c>
      <c r="M18" s="13">
        <v>0</v>
      </c>
    </row>
    <row r="19" spans="2:13" ht="15">
      <c r="B19" s="11">
        <v>113</v>
      </c>
      <c r="C19" s="43" t="s">
        <v>60</v>
      </c>
      <c r="D19" s="12">
        <v>0</v>
      </c>
      <c r="E19" s="13">
        <v>0</v>
      </c>
      <c r="F19" s="12">
        <v>0</v>
      </c>
      <c r="G19" s="14">
        <v>0</v>
      </c>
      <c r="H19" s="15">
        <v>0</v>
      </c>
      <c r="I19" s="13">
        <v>0</v>
      </c>
      <c r="J19" s="16">
        <v>0</v>
      </c>
      <c r="K19" s="14">
        <v>0</v>
      </c>
      <c r="L19" s="17">
        <v>0</v>
      </c>
      <c r="M19" s="13">
        <v>0</v>
      </c>
    </row>
    <row r="20" spans="2:13" ht="15">
      <c r="B20" s="11">
        <v>114</v>
      </c>
      <c r="C20" s="43" t="s">
        <v>62</v>
      </c>
      <c r="D20" s="45">
        <v>1184196.61267662</v>
      </c>
      <c r="E20" s="13">
        <v>0</v>
      </c>
      <c r="F20" s="12">
        <v>335744.6126766219</v>
      </c>
      <c r="G20" s="14">
        <v>0.1606384683084453</v>
      </c>
      <c r="H20" s="15">
        <v>139805.61267662188</v>
      </c>
      <c r="I20" s="13">
        <v>0.6504859683084453</v>
      </c>
      <c r="J20" s="16">
        <v>452649.6126766219</v>
      </c>
      <c r="K20" s="14">
        <v>0</v>
      </c>
      <c r="L20" s="17">
        <v>291521.6126766219</v>
      </c>
      <c r="M20" s="13">
        <v>0.2711959683084453</v>
      </c>
    </row>
    <row r="21" spans="2:13" ht="15">
      <c r="B21" s="11">
        <v>115</v>
      </c>
      <c r="C21" s="43" t="s">
        <v>64</v>
      </c>
      <c r="D21" s="12">
        <v>295756.92632788135</v>
      </c>
      <c r="E21" s="13">
        <v>0.7042430736721186</v>
      </c>
      <c r="F21" s="12">
        <v>173115.92632788135</v>
      </c>
      <c r="G21" s="14">
        <v>0.5672101841802966</v>
      </c>
      <c r="H21" s="15">
        <v>405595.92632788135</v>
      </c>
      <c r="I21" s="13">
        <v>0</v>
      </c>
      <c r="J21" s="16">
        <v>153666.92632788135</v>
      </c>
      <c r="K21" s="14">
        <v>0.6158326841802966</v>
      </c>
      <c r="L21" s="17">
        <v>300140.92632788135</v>
      </c>
      <c r="M21" s="13">
        <v>0.2496476841802966</v>
      </c>
    </row>
    <row r="22" spans="2:13" ht="15">
      <c r="B22" s="11">
        <v>116</v>
      </c>
      <c r="C22" s="43" t="s">
        <v>65</v>
      </c>
      <c r="D22" s="12">
        <v>0</v>
      </c>
      <c r="E22" s="13">
        <v>0</v>
      </c>
      <c r="F22" s="12">
        <v>0</v>
      </c>
      <c r="G22" s="14">
        <v>0</v>
      </c>
      <c r="H22" s="15">
        <v>0</v>
      </c>
      <c r="I22" s="13">
        <v>0</v>
      </c>
      <c r="J22" s="16">
        <v>0</v>
      </c>
      <c r="K22" s="14">
        <v>0</v>
      </c>
      <c r="L22" s="17">
        <v>0</v>
      </c>
      <c r="M22" s="13">
        <v>0</v>
      </c>
    </row>
    <row r="23" spans="2:13" ht="15">
      <c r="B23" s="11">
        <v>117</v>
      </c>
      <c r="C23" s="43" t="s">
        <v>67</v>
      </c>
      <c r="D23" s="12">
        <v>774720.0810646708</v>
      </c>
      <c r="E23" s="13">
        <v>0.22527991893532917</v>
      </c>
      <c r="F23" s="12">
        <v>427809.08106467075</v>
      </c>
      <c r="G23" s="14">
        <v>0</v>
      </c>
      <c r="H23" s="15">
        <v>269533.08106467075</v>
      </c>
      <c r="I23" s="13">
        <v>0.32616729733832317</v>
      </c>
      <c r="J23" s="16">
        <v>64316.081064670776</v>
      </c>
      <c r="K23" s="14">
        <v>0.839209797338323</v>
      </c>
      <c r="L23" s="17">
        <v>278758.08106467075</v>
      </c>
      <c r="M23" s="13">
        <v>0.3031047973383231</v>
      </c>
    </row>
    <row r="24" spans="2:13" ht="15">
      <c r="B24" s="11">
        <v>118</v>
      </c>
      <c r="C24" s="43" t="s">
        <v>69</v>
      </c>
      <c r="D24" s="12">
        <v>696549.5021363234</v>
      </c>
      <c r="E24" s="13">
        <v>0.3034504978636766</v>
      </c>
      <c r="F24" s="12">
        <v>313019.5021363234</v>
      </c>
      <c r="G24" s="14">
        <v>0.2174512446591914</v>
      </c>
      <c r="H24" s="15">
        <v>290791.5021363234</v>
      </c>
      <c r="I24" s="13">
        <v>0.2730212446591914</v>
      </c>
      <c r="J24" s="16">
        <v>329834.5021363234</v>
      </c>
      <c r="K24" s="14">
        <v>0.17541374465919146</v>
      </c>
      <c r="L24" s="17">
        <v>147866.5021363234</v>
      </c>
      <c r="M24" s="13">
        <v>0.6303337446591915</v>
      </c>
    </row>
    <row r="25" spans="2:13" ht="15">
      <c r="B25" s="11">
        <v>119</v>
      </c>
      <c r="C25" s="43" t="s">
        <v>71</v>
      </c>
      <c r="D25" s="12">
        <v>68546.75751258642</v>
      </c>
      <c r="E25" s="13">
        <v>0.9314532424874136</v>
      </c>
      <c r="F25" s="12">
        <v>461355.7575125864</v>
      </c>
      <c r="G25" s="14">
        <v>0</v>
      </c>
      <c r="H25" s="15">
        <v>460787.7575125864</v>
      </c>
      <c r="I25" s="13">
        <v>0</v>
      </c>
      <c r="J25" s="16">
        <v>268242.7575125864</v>
      </c>
      <c r="K25" s="14">
        <v>0.3293931062185339</v>
      </c>
      <c r="L25" s="17">
        <v>274668.7575125864</v>
      </c>
      <c r="M25" s="13">
        <v>0.3133281062185339</v>
      </c>
    </row>
    <row r="26" spans="2:13" ht="15">
      <c r="B26" s="11">
        <v>120</v>
      </c>
      <c r="C26" s="43" t="s">
        <v>72</v>
      </c>
      <c r="D26" s="12">
        <v>0</v>
      </c>
      <c r="E26" s="13">
        <v>0</v>
      </c>
      <c r="F26" s="12">
        <v>0</v>
      </c>
      <c r="G26" s="14">
        <v>0</v>
      </c>
      <c r="H26" s="15">
        <v>0</v>
      </c>
      <c r="I26" s="13">
        <v>0</v>
      </c>
      <c r="J26" s="16">
        <v>0</v>
      </c>
      <c r="K26" s="14">
        <v>0</v>
      </c>
      <c r="L26" s="17">
        <v>0</v>
      </c>
      <c r="M26" s="13">
        <v>0</v>
      </c>
    </row>
    <row r="27" spans="2:13" ht="15">
      <c r="B27" s="11">
        <v>121</v>
      </c>
      <c r="C27" s="43" t="s">
        <v>74</v>
      </c>
      <c r="D27" s="45">
        <v>1146663.1958911591</v>
      </c>
      <c r="E27" s="13">
        <v>0</v>
      </c>
      <c r="F27" s="12">
        <v>356852.19589115906</v>
      </c>
      <c r="G27" s="14">
        <v>0.10786951027210234</v>
      </c>
      <c r="H27" s="15">
        <v>295313.19589115906</v>
      </c>
      <c r="I27" s="13">
        <v>0.26171701027210237</v>
      </c>
      <c r="J27" s="16">
        <v>10925.195891159065</v>
      </c>
      <c r="K27" s="14">
        <v>0.9726870102721024</v>
      </c>
      <c r="L27" s="17">
        <v>290085.19589115906</v>
      </c>
      <c r="M27" s="13">
        <v>0.2747870102721024</v>
      </c>
    </row>
    <row r="28" spans="2:13" ht="15">
      <c r="B28" s="11">
        <v>122</v>
      </c>
      <c r="C28" s="43" t="s">
        <v>76</v>
      </c>
      <c r="D28" s="12">
        <v>969472.5921640375</v>
      </c>
      <c r="E28" s="13">
        <v>0.030527407835962528</v>
      </c>
      <c r="F28" s="12">
        <v>297171.5921640375</v>
      </c>
      <c r="G28" s="14">
        <v>0.2570710195899062</v>
      </c>
      <c r="H28" s="15">
        <v>320874.5921640375</v>
      </c>
      <c r="I28" s="13">
        <v>0.19781351958990623</v>
      </c>
      <c r="J28" s="16">
        <v>90201.59216403749</v>
      </c>
      <c r="K28" s="14">
        <v>0.7744960195899062</v>
      </c>
      <c r="L28" s="17">
        <v>187171.5921640375</v>
      </c>
      <c r="M28" s="13">
        <v>0.5320710195899063</v>
      </c>
    </row>
    <row r="29" spans="2:13" ht="15.75" thickBot="1">
      <c r="B29" s="18">
        <v>123</v>
      </c>
      <c r="C29" s="44" t="s">
        <v>79</v>
      </c>
      <c r="D29" s="19">
        <v>883813.2579554839</v>
      </c>
      <c r="E29" s="20">
        <v>0.11618674204451618</v>
      </c>
      <c r="F29" s="19">
        <v>157182.25795548392</v>
      </c>
      <c r="G29" s="21">
        <v>0.6070443551112902</v>
      </c>
      <c r="H29" s="22">
        <v>454561.2579554839</v>
      </c>
      <c r="I29" s="20">
        <v>0</v>
      </c>
      <c r="J29" s="23">
        <v>217882.25795548392</v>
      </c>
      <c r="K29" s="21">
        <v>0.45529435511129024</v>
      </c>
      <c r="L29" s="24">
        <v>60461.25795548392</v>
      </c>
      <c r="M29" s="20">
        <v>0.8488468551112902</v>
      </c>
    </row>
    <row r="31" spans="2:3" ht="15.75" thickBot="1">
      <c r="B31" s="3" t="s">
        <v>306</v>
      </c>
      <c r="C31" s="3"/>
    </row>
    <row r="32" spans="2:13" ht="13.5" thickBot="1">
      <c r="B32" s="4"/>
      <c r="C32" s="41" t="s">
        <v>1</v>
      </c>
      <c r="D32" s="5" t="s">
        <v>295</v>
      </c>
      <c r="E32" s="6"/>
      <c r="F32" s="5" t="s">
        <v>296</v>
      </c>
      <c r="G32" s="7"/>
      <c r="H32" s="7"/>
      <c r="I32" s="6"/>
      <c r="J32" s="5" t="s">
        <v>297</v>
      </c>
      <c r="K32" s="7"/>
      <c r="L32" s="7"/>
      <c r="M32" s="6"/>
    </row>
    <row r="33" spans="2:13" ht="13.5" thickBot="1">
      <c r="B33" s="8" t="s">
        <v>298</v>
      </c>
      <c r="C33" s="40" t="s">
        <v>299</v>
      </c>
      <c r="D33" s="9" t="s">
        <v>300</v>
      </c>
      <c r="E33" s="10" t="s">
        <v>301</v>
      </c>
      <c r="F33" s="9" t="s">
        <v>302</v>
      </c>
      <c r="G33" s="10" t="s">
        <v>301</v>
      </c>
      <c r="H33" s="9" t="s">
        <v>303</v>
      </c>
      <c r="I33" s="10" t="s">
        <v>301</v>
      </c>
      <c r="J33" s="9" t="s">
        <v>304</v>
      </c>
      <c r="K33" s="10" t="s">
        <v>301</v>
      </c>
      <c r="L33" s="9" t="s">
        <v>305</v>
      </c>
      <c r="M33" s="10" t="s">
        <v>301</v>
      </c>
    </row>
    <row r="34" spans="2:13" ht="15">
      <c r="B34" s="25">
        <v>151</v>
      </c>
      <c r="C34" s="42" t="s">
        <v>82</v>
      </c>
      <c r="D34" s="26">
        <v>98453.18782900576</v>
      </c>
      <c r="E34" s="14">
        <v>0.9015468121709942</v>
      </c>
      <c r="F34" s="27">
        <v>28685.18782900576</v>
      </c>
      <c r="G34" s="14">
        <v>0.9282870304274856</v>
      </c>
      <c r="H34" s="28">
        <v>134432.18782900576</v>
      </c>
      <c r="I34" s="14">
        <v>0.6639195304274856</v>
      </c>
      <c r="J34" s="28">
        <v>452263.18782900576</v>
      </c>
      <c r="K34" s="14">
        <v>0</v>
      </c>
      <c r="L34" s="28">
        <v>250413.18782900576</v>
      </c>
      <c r="M34" s="13">
        <v>0.3739670304274856</v>
      </c>
    </row>
    <row r="35" spans="2:13" ht="15">
      <c r="B35" s="29">
        <v>152</v>
      </c>
      <c r="C35" s="43" t="s">
        <v>85</v>
      </c>
      <c r="D35" s="27">
        <v>62657.43068615414</v>
      </c>
      <c r="E35" s="14">
        <v>0.9373425693138459</v>
      </c>
      <c r="F35" s="27">
        <v>62657.43068615414</v>
      </c>
      <c r="G35" s="14">
        <v>0.8433564232846147</v>
      </c>
      <c r="H35" s="27">
        <v>121882.43068615414</v>
      </c>
      <c r="I35" s="14">
        <v>0.6952939232846147</v>
      </c>
      <c r="J35" s="27">
        <v>121882.43068615414</v>
      </c>
      <c r="K35" s="14">
        <v>0.6952939232846147</v>
      </c>
      <c r="L35" s="27">
        <v>445173.43068615417</v>
      </c>
      <c r="M35" s="13">
        <v>0</v>
      </c>
    </row>
    <row r="36" spans="2:13" ht="15">
      <c r="B36" s="29">
        <v>153</v>
      </c>
      <c r="C36" s="43" t="s">
        <v>87</v>
      </c>
      <c r="D36" s="27">
        <v>125204.27743893926</v>
      </c>
      <c r="E36" s="14">
        <v>0.8747957225610608</v>
      </c>
      <c r="F36" s="27">
        <v>135580.27743893926</v>
      </c>
      <c r="G36" s="14">
        <v>0.6610493064026519</v>
      </c>
      <c r="H36" s="27">
        <v>137587.27743893926</v>
      </c>
      <c r="I36" s="14">
        <v>0.6560318064026518</v>
      </c>
      <c r="J36" s="27">
        <v>420102.27743893926</v>
      </c>
      <c r="K36" s="14">
        <v>0</v>
      </c>
      <c r="L36" s="27">
        <v>420102.27743893926</v>
      </c>
      <c r="M36" s="13">
        <v>0</v>
      </c>
    </row>
    <row r="37" spans="2:13" ht="15">
      <c r="B37" s="29">
        <v>154</v>
      </c>
      <c r="C37" s="43" t="s">
        <v>89</v>
      </c>
      <c r="D37" s="27">
        <v>84446.23823738044</v>
      </c>
      <c r="E37" s="14">
        <v>0.9155537617626196</v>
      </c>
      <c r="F37" s="27">
        <v>82427.23823738044</v>
      </c>
      <c r="G37" s="14">
        <v>0.7939319044065489</v>
      </c>
      <c r="H37" s="27">
        <v>82427.23823738044</v>
      </c>
      <c r="I37" s="14">
        <v>0.7939319044065489</v>
      </c>
      <c r="J37" s="27">
        <v>82427.23823738044</v>
      </c>
      <c r="K37" s="14">
        <v>0.7939319044065489</v>
      </c>
      <c r="L37" s="27">
        <v>82427.23823738044</v>
      </c>
      <c r="M37" s="13">
        <v>0.7939319044065489</v>
      </c>
    </row>
    <row r="38" spans="2:13" ht="15">
      <c r="B38" s="29">
        <v>155</v>
      </c>
      <c r="C38" s="43" t="s">
        <v>92</v>
      </c>
      <c r="D38" s="27">
        <v>76081.05671070781</v>
      </c>
      <c r="E38" s="14">
        <v>0.9239189432892922</v>
      </c>
      <c r="F38" s="27">
        <v>142032.0567107078</v>
      </c>
      <c r="G38" s="14">
        <v>0.6449198582232305</v>
      </c>
      <c r="H38" s="27">
        <v>416894.05671070784</v>
      </c>
      <c r="I38" s="14">
        <v>0</v>
      </c>
      <c r="J38" s="27">
        <v>408715.05671070784</v>
      </c>
      <c r="K38" s="14">
        <v>0</v>
      </c>
      <c r="L38" s="27">
        <v>376525.05671070784</v>
      </c>
      <c r="M38" s="13">
        <v>0.05868735822323046</v>
      </c>
    </row>
    <row r="39" spans="2:13" ht="15">
      <c r="B39" s="29">
        <v>156</v>
      </c>
      <c r="C39" s="43" t="s">
        <v>94</v>
      </c>
      <c r="D39" s="27">
        <v>83714.87496765924</v>
      </c>
      <c r="E39" s="14">
        <v>0.9162851250323407</v>
      </c>
      <c r="F39" s="27">
        <v>97221.87496765924</v>
      </c>
      <c r="G39" s="14">
        <v>0.7569453125808518</v>
      </c>
      <c r="H39" s="27">
        <v>97221.87496765924</v>
      </c>
      <c r="I39" s="14">
        <v>0.7569453125808518</v>
      </c>
      <c r="J39" s="27">
        <v>97221.87496765924</v>
      </c>
      <c r="K39" s="14">
        <v>0.7569453125808518</v>
      </c>
      <c r="L39" s="27">
        <v>97221.87496765924</v>
      </c>
      <c r="M39" s="13">
        <v>0.7569453125808518</v>
      </c>
    </row>
    <row r="40" spans="2:13" ht="15">
      <c r="B40" s="29">
        <v>157</v>
      </c>
      <c r="C40" s="43" t="s">
        <v>97</v>
      </c>
      <c r="D40" s="27">
        <v>46958.33984401316</v>
      </c>
      <c r="E40" s="14">
        <v>0.9530416601559868</v>
      </c>
      <c r="F40" s="27">
        <v>40984.33984401316</v>
      </c>
      <c r="G40" s="14">
        <v>0.8975391503899671</v>
      </c>
      <c r="H40" s="27">
        <v>40984.33984401316</v>
      </c>
      <c r="I40" s="14">
        <v>0.8975391503899671</v>
      </c>
      <c r="J40" s="27">
        <v>332814.33984401316</v>
      </c>
      <c r="K40" s="14">
        <v>0.16796415038996715</v>
      </c>
      <c r="L40" s="27">
        <v>69399.33984401316</v>
      </c>
      <c r="M40" s="13">
        <v>0.8265016503899671</v>
      </c>
    </row>
    <row r="41" spans="2:13" ht="15">
      <c r="B41" s="29">
        <v>158</v>
      </c>
      <c r="C41" s="43" t="s">
        <v>99</v>
      </c>
      <c r="D41" s="27">
        <v>60279.24922152459</v>
      </c>
      <c r="E41" s="14">
        <v>0.9397207507784754</v>
      </c>
      <c r="F41" s="27">
        <v>166969.24922152457</v>
      </c>
      <c r="G41" s="14">
        <v>0.5825768769461885</v>
      </c>
      <c r="H41" s="27">
        <v>218288.24922152457</v>
      </c>
      <c r="I41" s="14">
        <v>0.4542793769461886</v>
      </c>
      <c r="J41" s="27">
        <v>340503.2492215246</v>
      </c>
      <c r="K41" s="14">
        <v>0.14874187694618857</v>
      </c>
      <c r="L41" s="27">
        <v>340503.2492215246</v>
      </c>
      <c r="M41" s="13">
        <v>0.14874187694618857</v>
      </c>
    </row>
    <row r="42" spans="2:13" ht="15">
      <c r="B42" s="29">
        <v>159</v>
      </c>
      <c r="C42" s="43" t="s">
        <v>101</v>
      </c>
      <c r="D42" s="27">
        <v>421704.3248882896</v>
      </c>
      <c r="E42" s="14">
        <v>0.5782956751117103</v>
      </c>
      <c r="F42" s="27">
        <v>344283.3248882896</v>
      </c>
      <c r="G42" s="14">
        <v>0.13929168777927592</v>
      </c>
      <c r="H42" s="27">
        <v>432230.3248882896</v>
      </c>
      <c r="I42" s="14">
        <v>0</v>
      </c>
      <c r="J42" s="27">
        <v>450923.3248882896</v>
      </c>
      <c r="K42" s="14">
        <v>0</v>
      </c>
      <c r="L42" s="27">
        <v>320776.3248882896</v>
      </c>
      <c r="M42" s="13">
        <v>0.198059187779276</v>
      </c>
    </row>
    <row r="43" spans="2:13" ht="15">
      <c r="B43" s="29">
        <v>160</v>
      </c>
      <c r="C43" s="43" t="s">
        <v>103</v>
      </c>
      <c r="D43" s="27">
        <v>621699.180856479</v>
      </c>
      <c r="E43" s="14">
        <v>0.378300819143521</v>
      </c>
      <c r="F43" s="27">
        <v>362728.180856479</v>
      </c>
      <c r="G43" s="14">
        <v>0.09317954785880256</v>
      </c>
      <c r="H43" s="27">
        <v>297547.180856479</v>
      </c>
      <c r="I43" s="14">
        <v>0.2561320478588025</v>
      </c>
      <c r="J43" s="27">
        <v>373237.180856479</v>
      </c>
      <c r="K43" s="14">
        <v>0.06690704785880253</v>
      </c>
      <c r="L43" s="27">
        <v>250217.18085647895</v>
      </c>
      <c r="M43" s="13">
        <v>0.3744570478588026</v>
      </c>
    </row>
    <row r="44" spans="2:13" ht="15">
      <c r="B44" s="29">
        <v>161</v>
      </c>
      <c r="C44" s="43" t="s">
        <v>307</v>
      </c>
      <c r="D44" s="27">
        <v>273192.0866392184</v>
      </c>
      <c r="E44" s="14">
        <v>0.7268079133607817</v>
      </c>
      <c r="F44" s="27">
        <v>47952.08663921838</v>
      </c>
      <c r="G44" s="14">
        <v>0.8801197834019541</v>
      </c>
      <c r="H44" s="27">
        <v>196686.08663921838</v>
      </c>
      <c r="I44" s="14">
        <v>0.508284783401954</v>
      </c>
      <c r="J44" s="27">
        <v>370437.0866392184</v>
      </c>
      <c r="K44" s="14">
        <v>0.07390728340195407</v>
      </c>
      <c r="L44" s="27">
        <v>101569.08663921838</v>
      </c>
      <c r="M44" s="13">
        <v>0.746077283401954</v>
      </c>
    </row>
    <row r="45" spans="2:13" ht="15">
      <c r="B45" s="29">
        <v>162</v>
      </c>
      <c r="C45" s="43" t="s">
        <v>106</v>
      </c>
      <c r="D45" s="27">
        <v>61897.59441046556</v>
      </c>
      <c r="E45" s="14">
        <v>0.9381024055895344</v>
      </c>
      <c r="F45" s="27">
        <v>61897.59441046556</v>
      </c>
      <c r="G45" s="14">
        <v>0.8452560139738361</v>
      </c>
      <c r="H45" s="27">
        <v>175308.59441046556</v>
      </c>
      <c r="I45" s="14">
        <v>0.5617285139738362</v>
      </c>
      <c r="J45" s="27">
        <v>349224.59441046556</v>
      </c>
      <c r="K45" s="14">
        <v>0.12693851397383604</v>
      </c>
      <c r="L45" s="27">
        <v>424459.59441046556</v>
      </c>
      <c r="M45" s="13">
        <v>0</v>
      </c>
    </row>
    <row r="46" spans="2:13" ht="15">
      <c r="B46" s="29">
        <v>163</v>
      </c>
      <c r="C46" s="43" t="s">
        <v>107</v>
      </c>
      <c r="D46" s="27">
        <v>349627.66334298823</v>
      </c>
      <c r="E46" s="14">
        <v>0.6503723366570118</v>
      </c>
      <c r="F46" s="27">
        <v>219029.66334298823</v>
      </c>
      <c r="G46" s="14">
        <v>0.4524258416425294</v>
      </c>
      <c r="H46" s="27">
        <v>234829.66334298823</v>
      </c>
      <c r="I46" s="14">
        <v>0.41292584164252943</v>
      </c>
      <c r="J46" s="27">
        <v>451894.66334298823</v>
      </c>
      <c r="K46" s="14">
        <v>0</v>
      </c>
      <c r="L46" s="27">
        <v>138087.66334298823</v>
      </c>
      <c r="M46" s="13">
        <v>0.6547808416425294</v>
      </c>
    </row>
    <row r="47" spans="2:13" ht="15">
      <c r="B47" s="29">
        <v>164</v>
      </c>
      <c r="C47" s="43" t="s">
        <v>108</v>
      </c>
      <c r="D47" s="27">
        <v>111324.26458780881</v>
      </c>
      <c r="E47" s="14">
        <v>0.8886757354121912</v>
      </c>
      <c r="F47" s="27">
        <v>123774.26458780881</v>
      </c>
      <c r="G47" s="14">
        <v>0.690564338530478</v>
      </c>
      <c r="H47" s="27">
        <v>123504.26458780881</v>
      </c>
      <c r="I47" s="14">
        <v>0.691239338530478</v>
      </c>
      <c r="J47" s="27">
        <v>218725.2645878088</v>
      </c>
      <c r="K47" s="14">
        <v>0.45318683853047803</v>
      </c>
      <c r="L47" s="27">
        <v>123504.26458780881</v>
      </c>
      <c r="M47" s="13">
        <v>0.691239338530478</v>
      </c>
    </row>
    <row r="48" spans="2:13" ht="15">
      <c r="B48" s="29">
        <v>165</v>
      </c>
      <c r="C48" s="43" t="s">
        <v>110</v>
      </c>
      <c r="D48" s="27">
        <v>67736.31090963245</v>
      </c>
      <c r="E48" s="14">
        <v>0.9322636890903675</v>
      </c>
      <c r="F48" s="27">
        <v>337546.3109096325</v>
      </c>
      <c r="G48" s="14">
        <v>0.15613422272591881</v>
      </c>
      <c r="H48" s="27">
        <v>180865.31090963245</v>
      </c>
      <c r="I48" s="14">
        <v>0.5478367227259189</v>
      </c>
      <c r="J48" s="27">
        <v>317495.3109096325</v>
      </c>
      <c r="K48" s="14">
        <v>0.2062617227259188</v>
      </c>
      <c r="L48" s="27">
        <v>382051.3109096325</v>
      </c>
      <c r="M48" s="13">
        <v>0.04487172272591877</v>
      </c>
    </row>
    <row r="49" spans="2:13" ht="15">
      <c r="B49" s="29">
        <v>166</v>
      </c>
      <c r="C49" s="43" t="s">
        <v>112</v>
      </c>
      <c r="D49" s="27">
        <v>92844.61466945655</v>
      </c>
      <c r="E49" s="14">
        <v>0.9071553853305434</v>
      </c>
      <c r="F49" s="27">
        <v>228124.61466945655</v>
      </c>
      <c r="G49" s="14">
        <v>0.42968846332635857</v>
      </c>
      <c r="H49" s="27">
        <v>346852.61466945655</v>
      </c>
      <c r="I49" s="14">
        <v>0.1328684633263586</v>
      </c>
      <c r="J49" s="27">
        <v>114833.61466945655</v>
      </c>
      <c r="K49" s="14">
        <v>0.7129159633263586</v>
      </c>
      <c r="L49" s="27">
        <v>423152.61466945655</v>
      </c>
      <c r="M49" s="13">
        <v>0</v>
      </c>
    </row>
    <row r="50" spans="2:13" ht="15">
      <c r="B50" s="29">
        <v>167</v>
      </c>
      <c r="C50" s="43" t="s">
        <v>114</v>
      </c>
      <c r="D50" s="27">
        <v>105669.21052402578</v>
      </c>
      <c r="E50" s="14">
        <v>0.8943307894759742</v>
      </c>
      <c r="F50" s="27">
        <v>105444.21052402578</v>
      </c>
      <c r="G50" s="14">
        <v>0.7363894736899356</v>
      </c>
      <c r="H50" s="27">
        <v>158931.21052402578</v>
      </c>
      <c r="I50" s="14">
        <v>0.6026719736899355</v>
      </c>
      <c r="J50" s="27">
        <v>105445.21052402578</v>
      </c>
      <c r="K50" s="14">
        <v>0.7363869736899356</v>
      </c>
      <c r="L50" s="27">
        <v>105445.21052402578</v>
      </c>
      <c r="M50" s="13">
        <v>0.7363869736899356</v>
      </c>
    </row>
    <row r="51" spans="2:13" ht="15">
      <c r="B51" s="29">
        <v>168</v>
      </c>
      <c r="C51" s="43" t="s">
        <v>116</v>
      </c>
      <c r="D51" s="27">
        <v>57717.69504134779</v>
      </c>
      <c r="E51" s="14">
        <v>0.9422823049586522</v>
      </c>
      <c r="F51" s="27">
        <v>327628.69504134776</v>
      </c>
      <c r="G51" s="14">
        <v>0.18092826239663062</v>
      </c>
      <c r="H51" s="27">
        <v>366774.69504134776</v>
      </c>
      <c r="I51" s="14">
        <v>0.08306326239663064</v>
      </c>
      <c r="J51" s="27">
        <v>442421.69504134776</v>
      </c>
      <c r="K51" s="14">
        <v>0</v>
      </c>
      <c r="L51" s="27">
        <v>374886.69504134776</v>
      </c>
      <c r="M51" s="13">
        <v>0.06278326239663057</v>
      </c>
    </row>
    <row r="52" spans="2:13" ht="15">
      <c r="B52" s="29">
        <v>169</v>
      </c>
      <c r="C52" s="43" t="s">
        <v>118</v>
      </c>
      <c r="D52" s="27">
        <v>137987.85443669173</v>
      </c>
      <c r="E52" s="14">
        <v>0.8620121455633083</v>
      </c>
      <c r="F52" s="27">
        <v>181608.85443669173</v>
      </c>
      <c r="G52" s="14">
        <v>0.5459778639082706</v>
      </c>
      <c r="H52" s="27">
        <v>115675.85443669175</v>
      </c>
      <c r="I52" s="14">
        <v>0.7108103639082706</v>
      </c>
      <c r="J52" s="27">
        <v>210667.85443669173</v>
      </c>
      <c r="K52" s="14">
        <v>0.47333036390827066</v>
      </c>
      <c r="L52" s="27">
        <v>173873.85443669173</v>
      </c>
      <c r="M52" s="13">
        <v>0.5653153639082706</v>
      </c>
    </row>
    <row r="53" spans="2:13" ht="15.75" thickBot="1">
      <c r="B53" s="30">
        <v>170</v>
      </c>
      <c r="C53" s="44" t="s">
        <v>120</v>
      </c>
      <c r="D53" s="31">
        <v>238472.0454428055</v>
      </c>
      <c r="E53" s="21">
        <v>0.7615279545571945</v>
      </c>
      <c r="F53" s="31">
        <v>99989.04544280551</v>
      </c>
      <c r="G53" s="21">
        <v>0.7500273863929863</v>
      </c>
      <c r="H53" s="31">
        <v>174339.0454428055</v>
      </c>
      <c r="I53" s="21">
        <v>0.5641523863929863</v>
      </c>
      <c r="J53" s="31">
        <v>135048.0454428055</v>
      </c>
      <c r="K53" s="21">
        <v>0.6623798863929862</v>
      </c>
      <c r="L53" s="31">
        <v>51334.04544280551</v>
      </c>
      <c r="M53" s="20">
        <v>0.8716648863929862</v>
      </c>
    </row>
    <row r="54" spans="2:13" ht="15">
      <c r="B54" s="32"/>
      <c r="C54" s="32"/>
      <c r="D54" s="33"/>
      <c r="E54" s="34"/>
      <c r="F54" s="33"/>
      <c r="G54" s="34"/>
      <c r="H54" s="33"/>
      <c r="I54" s="34"/>
      <c r="J54" s="33"/>
      <c r="K54" s="34"/>
      <c r="L54" s="33"/>
      <c r="M54" s="34"/>
    </row>
    <row r="55" spans="2:8" ht="12.75">
      <c r="B55" s="35"/>
      <c r="C55" s="35"/>
      <c r="D55" s="36" t="s">
        <v>308</v>
      </c>
      <c r="F55" s="36" t="s">
        <v>309</v>
      </c>
      <c r="H55" t="s">
        <v>310</v>
      </c>
    </row>
    <row r="56" spans="6:8" ht="12.75">
      <c r="F56" t="s">
        <v>311</v>
      </c>
      <c r="H56" t="s">
        <v>312</v>
      </c>
    </row>
    <row r="57" spans="2:4" ht="12.75">
      <c r="B57" t="s">
        <v>313</v>
      </c>
      <c r="D57" t="s">
        <v>314</v>
      </c>
    </row>
    <row r="60" ht="18">
      <c r="D60" s="37" t="s">
        <v>315</v>
      </c>
    </row>
    <row r="61" ht="12.75">
      <c r="G61" s="38" t="s">
        <v>316</v>
      </c>
    </row>
    <row r="62" spans="7:8" ht="12.75">
      <c r="G62" t="s">
        <v>317</v>
      </c>
      <c r="H62" t="s">
        <v>318</v>
      </c>
    </row>
    <row r="63" spans="5:8" ht="12.75">
      <c r="E63" t="s">
        <v>319</v>
      </c>
      <c r="G63" t="s">
        <v>320</v>
      </c>
      <c r="H63" s="39">
        <v>3</v>
      </c>
    </row>
    <row r="64" spans="7:8" ht="12.75">
      <c r="G64" t="s">
        <v>321</v>
      </c>
      <c r="H64" t="s">
        <v>322</v>
      </c>
    </row>
    <row r="65" spans="7:8" ht="12.75">
      <c r="G65" t="s">
        <v>323</v>
      </c>
      <c r="H65" t="s">
        <v>324</v>
      </c>
    </row>
    <row r="66" spans="7:8" ht="12.75">
      <c r="G66" t="s">
        <v>325</v>
      </c>
      <c r="H66" t="s">
        <v>326</v>
      </c>
    </row>
  </sheetData>
  <sheetProtection/>
  <printOptions horizontalCentered="1"/>
  <pageMargins left="0.21" right="0.75" top="0.82" bottom="0.57" header="0.5118110236220472" footer="0.57"/>
  <pageSetup fitToHeight="1" fitToWidth="1" horizontalDpi="180" verticalDpi="180" orientation="portrait" paperSize="9" scale="76" r:id="rId1"/>
  <headerFooter alignWithMargins="0">
    <oddHeader>&amp;L&amp;"Arial,Negrita Cursiva"&amp;U* Transcosta S.A.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AE46"/>
  <sheetViews>
    <sheetView zoomScalePageLayoutView="0" workbookViewId="0" topLeftCell="A1">
      <selection activeCell="N25" sqref="N25"/>
    </sheetView>
  </sheetViews>
  <sheetFormatPr defaultColWidth="11.421875" defaultRowHeight="12.75"/>
  <cols>
    <col min="1" max="1" width="3.28125" style="0" customWidth="1"/>
    <col min="2" max="2" width="5.7109375" style="561" customWidth="1"/>
    <col min="3" max="4" width="2.00390625" style="0" bestFit="1" customWidth="1"/>
    <col min="5" max="5" width="2.00390625" style="0" customWidth="1"/>
    <col min="6" max="7" width="2.28125" style="0" bestFit="1" customWidth="1"/>
    <col min="8" max="8" width="2.7109375" style="0" customWidth="1"/>
    <col min="9" max="12" width="2.00390625" style="0" bestFit="1" customWidth="1"/>
    <col min="13" max="13" width="2.7109375" style="0" customWidth="1"/>
    <col min="14" max="14" width="4.00390625" style="0" bestFit="1" customWidth="1"/>
    <col min="15" max="15" width="2.7109375" style="0" customWidth="1"/>
    <col min="16" max="22" width="2.7109375" style="0" hidden="1" customWidth="1"/>
    <col min="23" max="23" width="10.7109375" style="564" bestFit="1" customWidth="1"/>
    <col min="24" max="30" width="2.7109375" style="0" customWidth="1"/>
    <col min="31" max="31" width="7.57421875" style="0" bestFit="1" customWidth="1"/>
  </cols>
  <sheetData>
    <row r="2" spans="2:31" ht="15">
      <c r="B2" s="562">
        <v>1</v>
      </c>
      <c r="C2" s="571"/>
      <c r="D2" s="571">
        <v>1</v>
      </c>
      <c r="E2" s="571"/>
      <c r="F2" s="571" t="s">
        <v>609</v>
      </c>
      <c r="G2" s="571" t="s">
        <v>607</v>
      </c>
      <c r="H2" s="571" t="s">
        <v>608</v>
      </c>
      <c r="I2" s="571">
        <v>6</v>
      </c>
      <c r="J2" s="571">
        <v>0</v>
      </c>
      <c r="K2" s="571">
        <v>3</v>
      </c>
      <c r="L2" s="571">
        <v>4</v>
      </c>
      <c r="M2" s="571"/>
      <c r="N2" s="571">
        <v>170</v>
      </c>
      <c r="O2" s="571"/>
      <c r="P2" s="572">
        <f>VALUE(ASC(I2+1)+D2)</f>
        <v>8</v>
      </c>
      <c r="Q2" s="571">
        <f aca="true" t="shared" si="0" ref="Q2:Q14">VALUE(ASC(J2+P2))</f>
        <v>8</v>
      </c>
      <c r="R2" s="571">
        <f aca="true" t="shared" si="1" ref="R2:R14">VALUE(ASC(K2+Q2))</f>
        <v>11</v>
      </c>
      <c r="S2" s="571">
        <f aca="true" t="shared" si="2" ref="S2:S14">VALUE(ASC(L2+R2))</f>
        <v>15</v>
      </c>
      <c r="T2" s="571">
        <f aca="true" t="shared" si="3" ref="T2:T14">VALUE(CODE(G2)+D2*2)</f>
        <v>73</v>
      </c>
      <c r="U2" s="571">
        <f aca="true" t="shared" si="4" ref="U2:U14">VALUE(CODE(F2)+D2)</f>
        <v>90</v>
      </c>
      <c r="V2" s="569">
        <v>1</v>
      </c>
      <c r="W2" s="573">
        <v>38545</v>
      </c>
      <c r="X2" s="568"/>
      <c r="Y2" s="569"/>
      <c r="Z2" s="569"/>
      <c r="AA2" s="569"/>
      <c r="AB2" s="570"/>
      <c r="AE2" s="540">
        <v>60</v>
      </c>
    </row>
    <row r="3" spans="2:31" ht="15">
      <c r="B3" s="562">
        <v>2</v>
      </c>
      <c r="C3" s="571"/>
      <c r="D3" s="571">
        <f>1+D2</f>
        <v>2</v>
      </c>
      <c r="E3" s="571"/>
      <c r="F3" s="571" t="s">
        <v>606</v>
      </c>
      <c r="G3" s="571" t="s">
        <v>607</v>
      </c>
      <c r="H3" s="571" t="s">
        <v>608</v>
      </c>
      <c r="I3" s="571">
        <v>8</v>
      </c>
      <c r="J3" s="571">
        <v>7</v>
      </c>
      <c r="K3" s="571">
        <v>4</v>
      </c>
      <c r="L3" s="571">
        <v>2</v>
      </c>
      <c r="M3" s="571"/>
      <c r="N3" s="571">
        <v>229</v>
      </c>
      <c r="O3" s="571"/>
      <c r="P3" s="572">
        <f>VALUE(ASC(I3+1)+D3)</f>
        <v>11</v>
      </c>
      <c r="Q3" s="571">
        <f t="shared" si="0"/>
        <v>18</v>
      </c>
      <c r="R3" s="571">
        <f t="shared" si="1"/>
        <v>22</v>
      </c>
      <c r="S3" s="571">
        <f t="shared" si="2"/>
        <v>24</v>
      </c>
      <c r="T3" s="571">
        <f t="shared" si="3"/>
        <v>75</v>
      </c>
      <c r="U3" s="571">
        <f t="shared" si="4"/>
        <v>92</v>
      </c>
      <c r="V3" s="569">
        <v>1</v>
      </c>
      <c r="W3" s="573">
        <v>38574</v>
      </c>
      <c r="X3" s="568"/>
      <c r="Y3" s="569"/>
      <c r="Z3" s="569"/>
      <c r="AA3" s="569"/>
      <c r="AB3" s="570"/>
      <c r="AE3" s="540">
        <v>60</v>
      </c>
    </row>
    <row r="4" spans="2:31" ht="15">
      <c r="B4" s="562">
        <v>2</v>
      </c>
      <c r="C4" s="571"/>
      <c r="D4" s="571">
        <f aca="true" t="shared" si="5" ref="D4:D46">1+D3</f>
        <v>3</v>
      </c>
      <c r="E4" s="571"/>
      <c r="F4" s="571" t="s">
        <v>606</v>
      </c>
      <c r="G4" s="571" t="s">
        <v>607</v>
      </c>
      <c r="H4" s="571" t="s">
        <v>608</v>
      </c>
      <c r="I4" s="571">
        <v>8</v>
      </c>
      <c r="J4" s="571">
        <v>7</v>
      </c>
      <c r="K4" s="571">
        <v>1</v>
      </c>
      <c r="L4" s="571">
        <v>2</v>
      </c>
      <c r="M4" s="571"/>
      <c r="N4" s="571">
        <v>228</v>
      </c>
      <c r="O4" s="571"/>
      <c r="P4" s="572">
        <f aca="true" t="shared" si="6" ref="P4:P14">VALUE(ASC(I4+1)+D4)</f>
        <v>12</v>
      </c>
      <c r="Q4" s="571">
        <f t="shared" si="0"/>
        <v>19</v>
      </c>
      <c r="R4" s="571">
        <f t="shared" si="1"/>
        <v>20</v>
      </c>
      <c r="S4" s="571">
        <f t="shared" si="2"/>
        <v>22</v>
      </c>
      <c r="T4" s="571">
        <f t="shared" si="3"/>
        <v>77</v>
      </c>
      <c r="U4" s="571">
        <f t="shared" si="4"/>
        <v>93</v>
      </c>
      <c r="V4" s="569">
        <v>2</v>
      </c>
      <c r="W4" s="573">
        <v>38574</v>
      </c>
      <c r="X4" s="568"/>
      <c r="Y4" s="569"/>
      <c r="Z4" s="569"/>
      <c r="AA4" s="569"/>
      <c r="AB4" s="570"/>
      <c r="AE4" s="540">
        <v>60</v>
      </c>
    </row>
    <row r="5" spans="2:31" ht="15">
      <c r="B5" s="562">
        <v>3</v>
      </c>
      <c r="C5" s="571"/>
      <c r="D5" s="571">
        <f t="shared" si="5"/>
        <v>4</v>
      </c>
      <c r="E5" s="571"/>
      <c r="F5" s="571" t="s">
        <v>606</v>
      </c>
      <c r="G5" s="571" t="s">
        <v>607</v>
      </c>
      <c r="H5" s="571" t="s">
        <v>608</v>
      </c>
      <c r="I5" s="571">
        <v>7</v>
      </c>
      <c r="J5" s="571">
        <v>8</v>
      </c>
      <c r="K5" s="571">
        <v>6</v>
      </c>
      <c r="L5" s="571">
        <v>0</v>
      </c>
      <c r="M5" s="571"/>
      <c r="N5" s="571">
        <v>222</v>
      </c>
      <c r="O5" s="571"/>
      <c r="P5" s="572">
        <f t="shared" si="6"/>
        <v>12</v>
      </c>
      <c r="Q5" s="571">
        <f t="shared" si="0"/>
        <v>20</v>
      </c>
      <c r="R5" s="571">
        <f t="shared" si="1"/>
        <v>26</v>
      </c>
      <c r="S5" s="571">
        <f t="shared" si="2"/>
        <v>26</v>
      </c>
      <c r="T5" s="571">
        <f t="shared" si="3"/>
        <v>79</v>
      </c>
      <c r="U5" s="571">
        <f t="shared" si="4"/>
        <v>94</v>
      </c>
      <c r="V5" s="569">
        <v>1</v>
      </c>
      <c r="W5" s="573">
        <v>38579</v>
      </c>
      <c r="X5" s="568"/>
      <c r="Y5" s="569"/>
      <c r="Z5" s="569"/>
      <c r="AA5" s="569"/>
      <c r="AB5" s="570"/>
      <c r="AE5" s="540">
        <v>60</v>
      </c>
    </row>
    <row r="6" spans="2:31" ht="15">
      <c r="B6" s="562">
        <v>3</v>
      </c>
      <c r="C6" s="571"/>
      <c r="D6" s="571">
        <f t="shared" si="5"/>
        <v>5</v>
      </c>
      <c r="E6" s="571"/>
      <c r="F6" s="571" t="s">
        <v>606</v>
      </c>
      <c r="G6" s="571" t="s">
        <v>607</v>
      </c>
      <c r="H6" s="571" t="s">
        <v>608</v>
      </c>
      <c r="I6" s="571">
        <v>6</v>
      </c>
      <c r="J6" s="571">
        <v>7</v>
      </c>
      <c r="K6" s="571">
        <v>6</v>
      </c>
      <c r="L6" s="571">
        <v>1</v>
      </c>
      <c r="M6" s="571"/>
      <c r="N6" s="571">
        <v>205</v>
      </c>
      <c r="O6" s="571"/>
      <c r="P6" s="572">
        <f t="shared" si="6"/>
        <v>12</v>
      </c>
      <c r="Q6" s="571">
        <f t="shared" si="0"/>
        <v>19</v>
      </c>
      <c r="R6" s="571">
        <f t="shared" si="1"/>
        <v>25</v>
      </c>
      <c r="S6" s="571">
        <f t="shared" si="2"/>
        <v>26</v>
      </c>
      <c r="T6" s="571">
        <f t="shared" si="3"/>
        <v>81</v>
      </c>
      <c r="U6" s="571">
        <f t="shared" si="4"/>
        <v>95</v>
      </c>
      <c r="V6" s="569">
        <v>2</v>
      </c>
      <c r="W6" s="573">
        <v>38579</v>
      </c>
      <c r="X6" s="568"/>
      <c r="Y6" s="569"/>
      <c r="Z6" s="569"/>
      <c r="AA6" s="569"/>
      <c r="AB6" s="570"/>
      <c r="AE6" s="540">
        <v>60</v>
      </c>
    </row>
    <row r="7" spans="2:31" ht="15">
      <c r="B7" s="562">
        <v>4</v>
      </c>
      <c r="C7" s="571"/>
      <c r="D7" s="571">
        <f t="shared" si="5"/>
        <v>6</v>
      </c>
      <c r="E7" s="571"/>
      <c r="F7" s="571" t="s">
        <v>606</v>
      </c>
      <c r="G7" s="571" t="s">
        <v>607</v>
      </c>
      <c r="H7" s="571" t="s">
        <v>608</v>
      </c>
      <c r="I7" s="571">
        <v>6</v>
      </c>
      <c r="J7" s="571">
        <v>8</v>
      </c>
      <c r="K7" s="571">
        <v>2</v>
      </c>
      <c r="L7" s="571">
        <v>9</v>
      </c>
      <c r="M7" s="571"/>
      <c r="N7" s="571">
        <v>210</v>
      </c>
      <c r="O7" s="571"/>
      <c r="P7" s="572">
        <f t="shared" si="6"/>
        <v>13</v>
      </c>
      <c r="Q7" s="571">
        <f t="shared" si="0"/>
        <v>21</v>
      </c>
      <c r="R7" s="571">
        <f t="shared" si="1"/>
        <v>23</v>
      </c>
      <c r="S7" s="571">
        <f t="shared" si="2"/>
        <v>32</v>
      </c>
      <c r="T7" s="571">
        <f t="shared" si="3"/>
        <v>83</v>
      </c>
      <c r="U7" s="571">
        <f t="shared" si="4"/>
        <v>96</v>
      </c>
      <c r="V7" s="569">
        <v>1</v>
      </c>
      <c r="W7" s="573">
        <v>38582</v>
      </c>
      <c r="X7" s="568"/>
      <c r="Y7" s="569"/>
      <c r="Z7" s="569"/>
      <c r="AA7" s="569"/>
      <c r="AB7" s="570"/>
      <c r="AE7" s="540">
        <v>60</v>
      </c>
    </row>
    <row r="8" spans="2:31" ht="15">
      <c r="B8" s="562">
        <v>4</v>
      </c>
      <c r="C8" s="571"/>
      <c r="D8" s="571">
        <f t="shared" si="5"/>
        <v>7</v>
      </c>
      <c r="E8" s="571"/>
      <c r="F8" s="571" t="s">
        <v>606</v>
      </c>
      <c r="G8" s="571" t="s">
        <v>607</v>
      </c>
      <c r="H8" s="571" t="s">
        <v>608</v>
      </c>
      <c r="I8" s="571">
        <v>7</v>
      </c>
      <c r="J8" s="571">
        <v>6</v>
      </c>
      <c r="K8" s="571">
        <v>1</v>
      </c>
      <c r="L8" s="571">
        <v>0</v>
      </c>
      <c r="M8" s="571"/>
      <c r="N8" s="571">
        <v>221</v>
      </c>
      <c r="O8" s="571"/>
      <c r="P8" s="572">
        <f t="shared" si="6"/>
        <v>15</v>
      </c>
      <c r="Q8" s="571">
        <f t="shared" si="0"/>
        <v>21</v>
      </c>
      <c r="R8" s="571">
        <f t="shared" si="1"/>
        <v>22</v>
      </c>
      <c r="S8" s="571">
        <f t="shared" si="2"/>
        <v>22</v>
      </c>
      <c r="T8" s="571">
        <f t="shared" si="3"/>
        <v>85</v>
      </c>
      <c r="U8" s="571">
        <f t="shared" si="4"/>
        <v>97</v>
      </c>
      <c r="V8" s="569">
        <v>2</v>
      </c>
      <c r="W8" s="573">
        <v>38582</v>
      </c>
      <c r="X8" s="568"/>
      <c r="Y8" s="569"/>
      <c r="Z8" s="569"/>
      <c r="AA8" s="569"/>
      <c r="AB8" s="570"/>
      <c r="AE8" s="540">
        <v>60</v>
      </c>
    </row>
    <row r="9" spans="2:31" ht="15">
      <c r="B9" s="562">
        <v>5</v>
      </c>
      <c r="C9" s="571"/>
      <c r="D9" s="571">
        <f t="shared" si="5"/>
        <v>8</v>
      </c>
      <c r="E9" s="571"/>
      <c r="F9" s="571" t="s">
        <v>606</v>
      </c>
      <c r="G9" s="571" t="s">
        <v>607</v>
      </c>
      <c r="H9" s="571" t="s">
        <v>608</v>
      </c>
      <c r="I9" s="571">
        <v>7</v>
      </c>
      <c r="J9" s="571">
        <v>8</v>
      </c>
      <c r="K9" s="571">
        <v>6</v>
      </c>
      <c r="L9" s="571">
        <v>2</v>
      </c>
      <c r="M9" s="571"/>
      <c r="N9" s="571">
        <v>223</v>
      </c>
      <c r="O9" s="571"/>
      <c r="P9" s="572">
        <f t="shared" si="6"/>
        <v>16</v>
      </c>
      <c r="Q9" s="571">
        <f t="shared" si="0"/>
        <v>24</v>
      </c>
      <c r="R9" s="571">
        <f t="shared" si="1"/>
        <v>30</v>
      </c>
      <c r="S9" s="571">
        <f t="shared" si="2"/>
        <v>32</v>
      </c>
      <c r="T9" s="571">
        <f t="shared" si="3"/>
        <v>87</v>
      </c>
      <c r="U9" s="571">
        <f t="shared" si="4"/>
        <v>98</v>
      </c>
      <c r="V9" s="569">
        <v>1</v>
      </c>
      <c r="W9" s="573">
        <v>38583</v>
      </c>
      <c r="X9" s="568"/>
      <c r="Y9" s="569"/>
      <c r="Z9" s="569"/>
      <c r="AA9" s="569"/>
      <c r="AB9" s="570"/>
      <c r="AE9" s="540">
        <v>60</v>
      </c>
    </row>
    <row r="10" spans="2:31" ht="15.75" thickBot="1">
      <c r="B10" s="563">
        <v>5</v>
      </c>
      <c r="C10" s="571"/>
      <c r="D10" s="571">
        <f t="shared" si="5"/>
        <v>9</v>
      </c>
      <c r="E10" s="571"/>
      <c r="F10" s="571" t="s">
        <v>606</v>
      </c>
      <c r="G10" s="571" t="s">
        <v>607</v>
      </c>
      <c r="H10" s="571" t="s">
        <v>608</v>
      </c>
      <c r="I10" s="571">
        <v>7</v>
      </c>
      <c r="J10" s="571">
        <v>8</v>
      </c>
      <c r="K10" s="571">
        <v>6</v>
      </c>
      <c r="L10" s="571">
        <v>1</v>
      </c>
      <c r="M10" s="571"/>
      <c r="N10" s="571">
        <v>224</v>
      </c>
      <c r="O10" s="571"/>
      <c r="P10" s="572">
        <f t="shared" si="6"/>
        <v>17</v>
      </c>
      <c r="Q10" s="571">
        <f t="shared" si="0"/>
        <v>25</v>
      </c>
      <c r="R10" s="571">
        <f t="shared" si="1"/>
        <v>31</v>
      </c>
      <c r="S10" s="571">
        <f t="shared" si="2"/>
        <v>32</v>
      </c>
      <c r="T10" s="571">
        <f t="shared" si="3"/>
        <v>89</v>
      </c>
      <c r="U10" s="571">
        <f t="shared" si="4"/>
        <v>99</v>
      </c>
      <c r="V10" s="569">
        <v>2</v>
      </c>
      <c r="W10" s="573">
        <v>38583</v>
      </c>
      <c r="X10" s="568"/>
      <c r="Y10" s="569"/>
      <c r="Z10" s="569"/>
      <c r="AA10" s="569"/>
      <c r="AB10" s="570"/>
      <c r="AE10" s="540">
        <v>60</v>
      </c>
    </row>
    <row r="11" spans="2:31" ht="15.75" thickTop="1">
      <c r="B11" s="565">
        <v>6</v>
      </c>
      <c r="C11" s="574">
        <v>1</v>
      </c>
      <c r="D11" s="574">
        <v>0</v>
      </c>
      <c r="E11" s="574"/>
      <c r="F11" s="574" t="s">
        <v>606</v>
      </c>
      <c r="G11" s="574" t="s">
        <v>607</v>
      </c>
      <c r="H11" s="574" t="s">
        <v>608</v>
      </c>
      <c r="I11" s="574">
        <v>6</v>
      </c>
      <c r="J11" s="574">
        <v>8</v>
      </c>
      <c r="K11" s="574">
        <v>3</v>
      </c>
      <c r="L11" s="574">
        <v>0</v>
      </c>
      <c r="M11" s="574"/>
      <c r="N11" s="574">
        <v>214</v>
      </c>
      <c r="O11" s="574"/>
      <c r="P11" s="575">
        <f t="shared" si="6"/>
        <v>7</v>
      </c>
      <c r="Q11" s="574">
        <f t="shared" si="0"/>
        <v>15</v>
      </c>
      <c r="R11" s="574">
        <f t="shared" si="1"/>
        <v>18</v>
      </c>
      <c r="S11" s="574">
        <f t="shared" si="2"/>
        <v>18</v>
      </c>
      <c r="T11" s="574">
        <f t="shared" si="3"/>
        <v>71</v>
      </c>
      <c r="U11" s="574">
        <f t="shared" si="4"/>
        <v>90</v>
      </c>
      <c r="V11" s="574">
        <v>1</v>
      </c>
      <c r="W11" s="576">
        <v>38587</v>
      </c>
      <c r="X11" s="568"/>
      <c r="Y11" s="569"/>
      <c r="Z11" s="569"/>
      <c r="AA11" s="569"/>
      <c r="AB11" s="570"/>
      <c r="AE11" s="540">
        <v>60</v>
      </c>
    </row>
    <row r="12" spans="2:31" ht="15">
      <c r="B12" s="565">
        <v>6</v>
      </c>
      <c r="C12" s="574">
        <v>1</v>
      </c>
      <c r="D12" s="574">
        <f t="shared" si="5"/>
        <v>1</v>
      </c>
      <c r="E12" s="574"/>
      <c r="F12" s="574" t="s">
        <v>606</v>
      </c>
      <c r="G12" s="574" t="s">
        <v>607</v>
      </c>
      <c r="H12" s="574" t="s">
        <v>608</v>
      </c>
      <c r="I12" s="574">
        <v>6</v>
      </c>
      <c r="J12" s="574">
        <v>9</v>
      </c>
      <c r="K12" s="574">
        <v>3</v>
      </c>
      <c r="L12" s="574">
        <v>5</v>
      </c>
      <c r="M12" s="574"/>
      <c r="N12" s="574">
        <v>216</v>
      </c>
      <c r="O12" s="574"/>
      <c r="P12" s="575">
        <f t="shared" si="6"/>
        <v>8</v>
      </c>
      <c r="Q12" s="574">
        <f t="shared" si="0"/>
        <v>17</v>
      </c>
      <c r="R12" s="574">
        <f t="shared" si="1"/>
        <v>20</v>
      </c>
      <c r="S12" s="574">
        <f t="shared" si="2"/>
        <v>25</v>
      </c>
      <c r="T12" s="574">
        <f t="shared" si="3"/>
        <v>73</v>
      </c>
      <c r="U12" s="574">
        <f t="shared" si="4"/>
        <v>91</v>
      </c>
      <c r="V12" s="574">
        <v>2</v>
      </c>
      <c r="W12" s="576">
        <v>38587</v>
      </c>
      <c r="X12" s="568"/>
      <c r="Y12" s="569"/>
      <c r="Z12" s="569"/>
      <c r="AA12" s="569"/>
      <c r="AB12" s="570"/>
      <c r="AE12" s="540">
        <v>60</v>
      </c>
    </row>
    <row r="13" spans="2:31" ht="15">
      <c r="B13" s="565">
        <v>7</v>
      </c>
      <c r="C13" s="574">
        <v>1</v>
      </c>
      <c r="D13" s="574">
        <f t="shared" si="5"/>
        <v>2</v>
      </c>
      <c r="E13" s="574"/>
      <c r="F13" s="574" t="s">
        <v>606</v>
      </c>
      <c r="G13" s="574" t="s">
        <v>607</v>
      </c>
      <c r="H13" s="574" t="s">
        <v>608</v>
      </c>
      <c r="I13" s="574">
        <v>6</v>
      </c>
      <c r="J13" s="574">
        <v>7</v>
      </c>
      <c r="K13" s="574">
        <v>6</v>
      </c>
      <c r="L13" s="574">
        <v>3</v>
      </c>
      <c r="M13" s="574"/>
      <c r="N13" s="574">
        <v>207</v>
      </c>
      <c r="O13" s="574"/>
      <c r="P13" s="575">
        <f t="shared" si="6"/>
        <v>9</v>
      </c>
      <c r="Q13" s="574">
        <f t="shared" si="0"/>
        <v>16</v>
      </c>
      <c r="R13" s="574">
        <f t="shared" si="1"/>
        <v>22</v>
      </c>
      <c r="S13" s="574">
        <f t="shared" si="2"/>
        <v>25</v>
      </c>
      <c r="T13" s="574">
        <f t="shared" si="3"/>
        <v>75</v>
      </c>
      <c r="U13" s="574">
        <f t="shared" si="4"/>
        <v>92</v>
      </c>
      <c r="V13" s="574">
        <v>1</v>
      </c>
      <c r="W13" s="576">
        <v>38588</v>
      </c>
      <c r="X13" s="568"/>
      <c r="Y13" s="569"/>
      <c r="Z13" s="569"/>
      <c r="AA13" s="569"/>
      <c r="AB13" s="570"/>
      <c r="AE13" s="540">
        <v>60</v>
      </c>
    </row>
    <row r="14" spans="2:31" ht="15">
      <c r="B14" s="565">
        <v>7</v>
      </c>
      <c r="C14" s="574">
        <v>1</v>
      </c>
      <c r="D14" s="574">
        <f t="shared" si="5"/>
        <v>3</v>
      </c>
      <c r="E14" s="574"/>
      <c r="F14" s="574" t="s">
        <v>606</v>
      </c>
      <c r="G14" s="574" t="s">
        <v>607</v>
      </c>
      <c r="H14" s="574" t="s">
        <v>608</v>
      </c>
      <c r="I14" s="574">
        <v>6</v>
      </c>
      <c r="J14" s="574">
        <v>9</v>
      </c>
      <c r="K14" s="574">
        <v>3</v>
      </c>
      <c r="L14" s="574">
        <v>7</v>
      </c>
      <c r="M14" s="574"/>
      <c r="N14" s="574">
        <v>217</v>
      </c>
      <c r="O14" s="574"/>
      <c r="P14" s="575">
        <f t="shared" si="6"/>
        <v>10</v>
      </c>
      <c r="Q14" s="574">
        <f t="shared" si="0"/>
        <v>19</v>
      </c>
      <c r="R14" s="574">
        <f t="shared" si="1"/>
        <v>22</v>
      </c>
      <c r="S14" s="574">
        <f t="shared" si="2"/>
        <v>29</v>
      </c>
      <c r="T14" s="574">
        <f t="shared" si="3"/>
        <v>77</v>
      </c>
      <c r="U14" s="574">
        <f t="shared" si="4"/>
        <v>93</v>
      </c>
      <c r="V14" s="574"/>
      <c r="W14" s="576">
        <v>38588</v>
      </c>
      <c r="X14" s="568"/>
      <c r="Y14" s="569"/>
      <c r="Z14" s="569"/>
      <c r="AA14" s="569"/>
      <c r="AB14" s="570"/>
      <c r="AE14" s="540">
        <v>60</v>
      </c>
    </row>
    <row r="15" spans="2:31" ht="15">
      <c r="B15" s="565">
        <v>8</v>
      </c>
      <c r="C15" s="574">
        <v>1</v>
      </c>
      <c r="D15" s="574">
        <f t="shared" si="5"/>
        <v>4</v>
      </c>
      <c r="E15" s="574"/>
      <c r="F15" s="574" t="s">
        <v>606</v>
      </c>
      <c r="G15" s="574" t="s">
        <v>607</v>
      </c>
      <c r="H15" s="574" t="s">
        <v>608</v>
      </c>
      <c r="I15" s="574">
        <v>7</v>
      </c>
      <c r="J15" s="574">
        <v>0</v>
      </c>
      <c r="K15" s="574">
        <v>9</v>
      </c>
      <c r="L15" s="574">
        <v>3</v>
      </c>
      <c r="M15" s="574"/>
      <c r="N15" s="574">
        <v>218</v>
      </c>
      <c r="O15" s="574"/>
      <c r="P15" s="575">
        <f aca="true" t="shared" si="7" ref="P15:P21">VALUE(ASC(I15+1)+D15)</f>
        <v>12</v>
      </c>
      <c r="Q15" s="574">
        <f aca="true" t="shared" si="8" ref="Q15:Q21">VALUE(ASC(J15+P15))</f>
        <v>12</v>
      </c>
      <c r="R15" s="574">
        <f aca="true" t="shared" si="9" ref="R15:R21">VALUE(ASC(K15+Q15))</f>
        <v>21</v>
      </c>
      <c r="S15" s="574">
        <f aca="true" t="shared" si="10" ref="S15:S21">VALUE(ASC(L15+R15))</f>
        <v>24</v>
      </c>
      <c r="T15" s="574">
        <f aca="true" t="shared" si="11" ref="T15:T21">VALUE(CODE(G15)+D15*2)</f>
        <v>79</v>
      </c>
      <c r="U15" s="574">
        <f aca="true" t="shared" si="12" ref="U15:U21">VALUE(CODE(F15)+D15)</f>
        <v>94</v>
      </c>
      <c r="V15" s="574">
        <v>1</v>
      </c>
      <c r="W15" s="576">
        <v>38593</v>
      </c>
      <c r="X15" s="568"/>
      <c r="Y15" s="569"/>
      <c r="Z15" s="569"/>
      <c r="AA15" s="569"/>
      <c r="AB15" s="570"/>
      <c r="AE15" s="540">
        <v>60</v>
      </c>
    </row>
    <row r="16" spans="2:31" ht="15">
      <c r="B16" s="565">
        <v>8</v>
      </c>
      <c r="C16" s="574">
        <v>1</v>
      </c>
      <c r="D16" s="574">
        <f t="shared" si="5"/>
        <v>5</v>
      </c>
      <c r="E16" s="574"/>
      <c r="F16" s="574" t="s">
        <v>606</v>
      </c>
      <c r="G16" s="574" t="s">
        <v>607</v>
      </c>
      <c r="H16" s="574" t="s">
        <v>608</v>
      </c>
      <c r="I16" s="574">
        <v>8</v>
      </c>
      <c r="J16" s="574">
        <v>1</v>
      </c>
      <c r="K16" s="574">
        <v>8</v>
      </c>
      <c r="L16" s="574">
        <v>1</v>
      </c>
      <c r="M16" s="574"/>
      <c r="N16" s="574">
        <v>226</v>
      </c>
      <c r="O16" s="574"/>
      <c r="P16" s="575">
        <f t="shared" si="7"/>
        <v>14</v>
      </c>
      <c r="Q16" s="574">
        <f t="shared" si="8"/>
        <v>15</v>
      </c>
      <c r="R16" s="574">
        <f t="shared" si="9"/>
        <v>23</v>
      </c>
      <c r="S16" s="574">
        <f t="shared" si="10"/>
        <v>24</v>
      </c>
      <c r="T16" s="574">
        <f t="shared" si="11"/>
        <v>81</v>
      </c>
      <c r="U16" s="574">
        <f t="shared" si="12"/>
        <v>95</v>
      </c>
      <c r="V16" s="574">
        <v>2</v>
      </c>
      <c r="W16" s="576">
        <v>38593</v>
      </c>
      <c r="X16" s="568"/>
      <c r="Y16" s="569"/>
      <c r="Z16" s="569"/>
      <c r="AA16" s="569"/>
      <c r="AB16" s="570"/>
      <c r="AE16" s="540">
        <v>60</v>
      </c>
    </row>
    <row r="17" spans="2:31" ht="15">
      <c r="B17" s="565">
        <v>9</v>
      </c>
      <c r="C17" s="574">
        <v>1</v>
      </c>
      <c r="D17" s="574">
        <f t="shared" si="5"/>
        <v>6</v>
      </c>
      <c r="E17" s="574"/>
      <c r="F17" s="574" t="s">
        <v>606</v>
      </c>
      <c r="G17" s="574" t="s">
        <v>607</v>
      </c>
      <c r="H17" s="574" t="s">
        <v>608</v>
      </c>
      <c r="I17" s="574">
        <v>6</v>
      </c>
      <c r="J17" s="574">
        <v>8</v>
      </c>
      <c r="K17" s="574">
        <v>3</v>
      </c>
      <c r="L17" s="574">
        <v>1</v>
      </c>
      <c r="M17" s="574"/>
      <c r="N17" s="574">
        <v>213</v>
      </c>
      <c r="O17" s="574"/>
      <c r="P17" s="575">
        <f t="shared" si="7"/>
        <v>13</v>
      </c>
      <c r="Q17" s="574">
        <f t="shared" si="8"/>
        <v>21</v>
      </c>
      <c r="R17" s="574">
        <f t="shared" si="9"/>
        <v>24</v>
      </c>
      <c r="S17" s="574">
        <f t="shared" si="10"/>
        <v>25</v>
      </c>
      <c r="T17" s="574">
        <f t="shared" si="11"/>
        <v>83</v>
      </c>
      <c r="U17" s="574">
        <f t="shared" si="12"/>
        <v>96</v>
      </c>
      <c r="V17" s="574">
        <v>1</v>
      </c>
      <c r="W17" s="576">
        <v>38598</v>
      </c>
      <c r="X17" s="568"/>
      <c r="Y17" s="569"/>
      <c r="Z17" s="569"/>
      <c r="AA17" s="569"/>
      <c r="AB17" s="570"/>
      <c r="AE17" s="540">
        <v>60</v>
      </c>
    </row>
    <row r="18" spans="2:31" ht="15">
      <c r="B18" s="565">
        <v>9</v>
      </c>
      <c r="C18" s="574">
        <v>1</v>
      </c>
      <c r="D18" s="574">
        <f t="shared" si="5"/>
        <v>7</v>
      </c>
      <c r="E18" s="574"/>
      <c r="F18" s="574" t="s">
        <v>606</v>
      </c>
      <c r="G18" s="574" t="s">
        <v>607</v>
      </c>
      <c r="H18" s="574" t="s">
        <v>608</v>
      </c>
      <c r="I18" s="574">
        <v>8</v>
      </c>
      <c r="J18" s="574">
        <v>5</v>
      </c>
      <c r="K18" s="574">
        <v>5</v>
      </c>
      <c r="L18" s="574">
        <v>1</v>
      </c>
      <c r="M18" s="574"/>
      <c r="N18" s="574">
        <v>227</v>
      </c>
      <c r="O18" s="574"/>
      <c r="P18" s="575">
        <f t="shared" si="7"/>
        <v>16</v>
      </c>
      <c r="Q18" s="574">
        <f t="shared" si="8"/>
        <v>21</v>
      </c>
      <c r="R18" s="574">
        <f t="shared" si="9"/>
        <v>26</v>
      </c>
      <c r="S18" s="574">
        <f t="shared" si="10"/>
        <v>27</v>
      </c>
      <c r="T18" s="574">
        <f t="shared" si="11"/>
        <v>85</v>
      </c>
      <c r="U18" s="574">
        <f t="shared" si="12"/>
        <v>97</v>
      </c>
      <c r="V18" s="574">
        <v>2</v>
      </c>
      <c r="W18" s="576">
        <v>38598</v>
      </c>
      <c r="X18" s="568"/>
      <c r="Y18" s="569"/>
      <c r="Z18" s="569"/>
      <c r="AA18" s="569"/>
      <c r="AB18" s="570"/>
      <c r="AE18" s="540">
        <v>60</v>
      </c>
    </row>
    <row r="19" spans="2:31" ht="15">
      <c r="B19" s="565">
        <v>10</v>
      </c>
      <c r="C19" s="574">
        <v>1</v>
      </c>
      <c r="D19" s="574">
        <f t="shared" si="5"/>
        <v>8</v>
      </c>
      <c r="E19" s="574"/>
      <c r="F19" s="574" t="s">
        <v>606</v>
      </c>
      <c r="G19" s="574" t="s">
        <v>607</v>
      </c>
      <c r="H19" s="574" t="s">
        <v>608</v>
      </c>
      <c r="I19" s="574">
        <v>9</v>
      </c>
      <c r="J19" s="574">
        <v>5</v>
      </c>
      <c r="K19" s="574">
        <v>6</v>
      </c>
      <c r="L19" s="574">
        <v>9</v>
      </c>
      <c r="M19" s="574"/>
      <c r="N19" s="574">
        <v>231</v>
      </c>
      <c r="O19" s="574"/>
      <c r="P19" s="575">
        <f t="shared" si="7"/>
        <v>18</v>
      </c>
      <c r="Q19" s="574">
        <f t="shared" si="8"/>
        <v>23</v>
      </c>
      <c r="R19" s="574">
        <f t="shared" si="9"/>
        <v>29</v>
      </c>
      <c r="S19" s="574">
        <f t="shared" si="10"/>
        <v>38</v>
      </c>
      <c r="T19" s="574">
        <f t="shared" si="11"/>
        <v>87</v>
      </c>
      <c r="U19" s="574">
        <f t="shared" si="12"/>
        <v>98</v>
      </c>
      <c r="V19" s="574">
        <v>1</v>
      </c>
      <c r="W19" s="576">
        <v>38609</v>
      </c>
      <c r="X19" s="568"/>
      <c r="Y19" s="569"/>
      <c r="Z19" s="569"/>
      <c r="AA19" s="569"/>
      <c r="AB19" s="570"/>
      <c r="AE19" s="540">
        <v>60</v>
      </c>
    </row>
    <row r="20" spans="2:31" ht="15">
      <c r="B20" s="565">
        <v>10</v>
      </c>
      <c r="C20" s="574">
        <v>1</v>
      </c>
      <c r="D20" s="574">
        <f t="shared" si="5"/>
        <v>9</v>
      </c>
      <c r="E20" s="574"/>
      <c r="F20" s="574" t="s">
        <v>606</v>
      </c>
      <c r="G20" s="574" t="s">
        <v>610</v>
      </c>
      <c r="H20" s="574" t="s">
        <v>608</v>
      </c>
      <c r="I20" s="574">
        <v>1</v>
      </c>
      <c r="J20" s="574">
        <v>2</v>
      </c>
      <c r="K20" s="574">
        <v>4</v>
      </c>
      <c r="L20" s="574">
        <v>1</v>
      </c>
      <c r="M20" s="574"/>
      <c r="N20" s="574">
        <v>237</v>
      </c>
      <c r="O20" s="574"/>
      <c r="P20" s="575">
        <f t="shared" si="7"/>
        <v>11</v>
      </c>
      <c r="Q20" s="574">
        <f t="shared" si="8"/>
        <v>13</v>
      </c>
      <c r="R20" s="574">
        <f t="shared" si="9"/>
        <v>17</v>
      </c>
      <c r="S20" s="574">
        <f t="shared" si="10"/>
        <v>18</v>
      </c>
      <c r="T20" s="574">
        <f t="shared" si="11"/>
        <v>91</v>
      </c>
      <c r="U20" s="574">
        <f t="shared" si="12"/>
        <v>99</v>
      </c>
      <c r="V20" s="574"/>
      <c r="W20" s="576">
        <v>38609</v>
      </c>
      <c r="X20" s="568"/>
      <c r="Y20" s="569"/>
      <c r="Z20" s="569"/>
      <c r="AA20" s="569"/>
      <c r="AB20" s="570"/>
      <c r="AE20" s="540">
        <v>60</v>
      </c>
    </row>
    <row r="21" spans="2:31" ht="15">
      <c r="B21" s="565">
        <v>11</v>
      </c>
      <c r="C21" s="574">
        <v>2</v>
      </c>
      <c r="D21" s="574">
        <v>0</v>
      </c>
      <c r="E21" s="574"/>
      <c r="F21" s="574" t="s">
        <v>606</v>
      </c>
      <c r="G21" s="574" t="s">
        <v>607</v>
      </c>
      <c r="H21" s="574" t="s">
        <v>608</v>
      </c>
      <c r="I21" s="574">
        <v>6</v>
      </c>
      <c r="J21" s="574">
        <v>7</v>
      </c>
      <c r="K21" s="574">
        <v>1</v>
      </c>
      <c r="L21" s="574">
        <v>0</v>
      </c>
      <c r="M21" s="574"/>
      <c r="N21" s="574">
        <v>202</v>
      </c>
      <c r="O21" s="574"/>
      <c r="P21" s="575">
        <f t="shared" si="7"/>
        <v>7</v>
      </c>
      <c r="Q21" s="574">
        <f t="shared" si="8"/>
        <v>14</v>
      </c>
      <c r="R21" s="574">
        <f t="shared" si="9"/>
        <v>15</v>
      </c>
      <c r="S21" s="574">
        <f t="shared" si="10"/>
        <v>15</v>
      </c>
      <c r="T21" s="574">
        <f t="shared" si="11"/>
        <v>71</v>
      </c>
      <c r="U21" s="574">
        <f t="shared" si="12"/>
        <v>90</v>
      </c>
      <c r="V21" s="574">
        <v>1</v>
      </c>
      <c r="W21" s="576">
        <v>38612</v>
      </c>
      <c r="X21" s="568"/>
      <c r="Y21" s="569"/>
      <c r="Z21" s="569"/>
      <c r="AA21" s="569"/>
      <c r="AB21" s="570"/>
      <c r="AE21" s="540">
        <v>60</v>
      </c>
    </row>
    <row r="22" spans="2:31" ht="15">
      <c r="B22" s="565">
        <v>11</v>
      </c>
      <c r="C22" s="574">
        <v>2</v>
      </c>
      <c r="D22" s="574">
        <f t="shared" si="5"/>
        <v>1</v>
      </c>
      <c r="E22" s="574"/>
      <c r="F22" s="574" t="s">
        <v>606</v>
      </c>
      <c r="G22" s="574" t="s">
        <v>607</v>
      </c>
      <c r="H22" s="574" t="s">
        <v>608</v>
      </c>
      <c r="I22" s="574">
        <v>9</v>
      </c>
      <c r="J22" s="574">
        <v>5</v>
      </c>
      <c r="K22" s="574">
        <v>6</v>
      </c>
      <c r="L22" s="574">
        <v>8</v>
      </c>
      <c r="M22" s="574"/>
      <c r="N22" s="574">
        <v>233</v>
      </c>
      <c r="O22" s="574"/>
      <c r="P22" s="575">
        <f aca="true" t="shared" si="13" ref="P22:P28">VALUE(ASC(I22+1)+D22)</f>
        <v>11</v>
      </c>
      <c r="Q22" s="574">
        <f aca="true" t="shared" si="14" ref="Q22:S26">VALUE(ASC(J22+P22))</f>
        <v>16</v>
      </c>
      <c r="R22" s="574">
        <f t="shared" si="14"/>
        <v>22</v>
      </c>
      <c r="S22" s="574">
        <f t="shared" si="14"/>
        <v>30</v>
      </c>
      <c r="T22" s="574">
        <f aca="true" t="shared" si="15" ref="T22:T28">VALUE(CODE(G22)+D22*2)</f>
        <v>73</v>
      </c>
      <c r="U22" s="574">
        <f aca="true" t="shared" si="16" ref="U22:U28">VALUE(CODE(F22)+D22)</f>
        <v>91</v>
      </c>
      <c r="V22" s="574"/>
      <c r="W22" s="576">
        <v>38612</v>
      </c>
      <c r="X22" s="568"/>
      <c r="Y22" s="569"/>
      <c r="Z22" s="569"/>
      <c r="AA22" s="569"/>
      <c r="AB22" s="570"/>
      <c r="AE22" s="540">
        <v>60</v>
      </c>
    </row>
    <row r="23" spans="2:31" ht="15">
      <c r="B23" s="567">
        <v>12</v>
      </c>
      <c r="C23" s="577">
        <v>2</v>
      </c>
      <c r="D23" s="577">
        <f t="shared" si="5"/>
        <v>2</v>
      </c>
      <c r="E23" s="577"/>
      <c r="F23" s="578" t="s">
        <v>606</v>
      </c>
      <c r="G23" s="578" t="s">
        <v>607</v>
      </c>
      <c r="H23" s="578" t="s">
        <v>608</v>
      </c>
      <c r="I23" s="578">
        <v>1</v>
      </c>
      <c r="J23" s="578">
        <v>4</v>
      </c>
      <c r="K23" s="578">
        <v>6</v>
      </c>
      <c r="L23" s="578">
        <v>2</v>
      </c>
      <c r="M23" s="578"/>
      <c r="N23" s="579">
        <v>302</v>
      </c>
      <c r="O23" s="579"/>
      <c r="P23" s="580">
        <f t="shared" si="13"/>
        <v>4</v>
      </c>
      <c r="Q23" s="580">
        <f t="shared" si="14"/>
        <v>8</v>
      </c>
      <c r="R23" s="579">
        <f t="shared" si="14"/>
        <v>14</v>
      </c>
      <c r="S23" s="579">
        <f t="shared" si="14"/>
        <v>16</v>
      </c>
      <c r="T23" s="579">
        <f t="shared" si="15"/>
        <v>75</v>
      </c>
      <c r="U23" s="579">
        <f t="shared" si="16"/>
        <v>92</v>
      </c>
      <c r="V23" s="579">
        <v>1</v>
      </c>
      <c r="W23" s="581">
        <v>38619</v>
      </c>
      <c r="X23" s="568"/>
      <c r="Y23" s="569"/>
      <c r="Z23" s="569"/>
      <c r="AA23" s="569"/>
      <c r="AB23" s="570"/>
      <c r="AE23" s="540">
        <v>60</v>
      </c>
    </row>
    <row r="24" spans="2:31" ht="15">
      <c r="B24" s="567">
        <v>12</v>
      </c>
      <c r="C24" s="577">
        <v>2</v>
      </c>
      <c r="D24" s="577">
        <f t="shared" si="5"/>
        <v>3</v>
      </c>
      <c r="E24" s="577"/>
      <c r="F24" s="578" t="s">
        <v>606</v>
      </c>
      <c r="G24" s="578" t="s">
        <v>607</v>
      </c>
      <c r="H24" s="578" t="s">
        <v>608</v>
      </c>
      <c r="I24" s="578">
        <v>3</v>
      </c>
      <c r="J24" s="578">
        <v>4</v>
      </c>
      <c r="K24" s="578">
        <v>8</v>
      </c>
      <c r="L24" s="578">
        <v>2</v>
      </c>
      <c r="M24" s="578"/>
      <c r="N24" s="579">
        <v>335</v>
      </c>
      <c r="O24" s="579"/>
      <c r="P24" s="580">
        <f t="shared" si="13"/>
        <v>7</v>
      </c>
      <c r="Q24" s="579">
        <f t="shared" si="14"/>
        <v>11</v>
      </c>
      <c r="R24" s="579">
        <f t="shared" si="14"/>
        <v>19</v>
      </c>
      <c r="S24" s="579">
        <f t="shared" si="14"/>
        <v>21</v>
      </c>
      <c r="T24" s="579">
        <f t="shared" si="15"/>
        <v>77</v>
      </c>
      <c r="U24" s="579">
        <f t="shared" si="16"/>
        <v>93</v>
      </c>
      <c r="V24" s="579">
        <v>2</v>
      </c>
      <c r="W24" s="581">
        <v>38619</v>
      </c>
      <c r="X24" s="568"/>
      <c r="Y24" s="569"/>
      <c r="Z24" s="569"/>
      <c r="AA24" s="569"/>
      <c r="AB24" s="570"/>
      <c r="AE24" s="540">
        <v>60</v>
      </c>
    </row>
    <row r="25" spans="2:31" ht="15">
      <c r="B25" s="567">
        <v>13</v>
      </c>
      <c r="C25" s="577">
        <v>2</v>
      </c>
      <c r="D25" s="577">
        <f t="shared" si="5"/>
        <v>4</v>
      </c>
      <c r="E25" s="577"/>
      <c r="F25" s="577" t="s">
        <v>606</v>
      </c>
      <c r="G25" s="577" t="s">
        <v>607</v>
      </c>
      <c r="H25" s="577" t="s">
        <v>608</v>
      </c>
      <c r="I25" s="577">
        <v>3</v>
      </c>
      <c r="J25" s="577">
        <v>0</v>
      </c>
      <c r="K25" s="577">
        <v>0</v>
      </c>
      <c r="L25" s="577">
        <v>4</v>
      </c>
      <c r="M25" s="577"/>
      <c r="N25" s="577">
        <v>332</v>
      </c>
      <c r="O25" s="577"/>
      <c r="P25" s="582">
        <f t="shared" si="13"/>
        <v>8</v>
      </c>
      <c r="Q25" s="582">
        <f t="shared" si="14"/>
        <v>8</v>
      </c>
      <c r="R25" s="582">
        <f t="shared" si="14"/>
        <v>8</v>
      </c>
      <c r="S25" s="577">
        <f t="shared" si="14"/>
        <v>12</v>
      </c>
      <c r="T25" s="577">
        <f t="shared" si="15"/>
        <v>79</v>
      </c>
      <c r="U25" s="577">
        <f t="shared" si="16"/>
        <v>94</v>
      </c>
      <c r="V25" s="577">
        <v>1</v>
      </c>
      <c r="W25" s="583">
        <v>38615</v>
      </c>
      <c r="X25" s="568"/>
      <c r="Y25" s="569"/>
      <c r="Z25" s="569"/>
      <c r="AA25" s="569"/>
      <c r="AB25" s="570"/>
      <c r="AE25" s="540">
        <v>60</v>
      </c>
    </row>
    <row r="26" spans="2:31" ht="15">
      <c r="B26" s="561">
        <v>13</v>
      </c>
      <c r="C26" s="569">
        <v>2</v>
      </c>
      <c r="D26" s="569">
        <f t="shared" si="5"/>
        <v>5</v>
      </c>
      <c r="E26" s="569"/>
      <c r="F26" s="577" t="s">
        <v>606</v>
      </c>
      <c r="G26" s="577" t="s">
        <v>607</v>
      </c>
      <c r="H26" s="577" t="s">
        <v>608</v>
      </c>
      <c r="I26" s="577">
        <v>3</v>
      </c>
      <c r="J26" s="577">
        <v>4</v>
      </c>
      <c r="K26" s="577">
        <v>8</v>
      </c>
      <c r="L26" s="577">
        <v>1</v>
      </c>
      <c r="M26" s="577"/>
      <c r="N26" s="577">
        <v>334</v>
      </c>
      <c r="O26" s="577"/>
      <c r="P26" s="582">
        <f t="shared" si="13"/>
        <v>9</v>
      </c>
      <c r="Q26" s="577">
        <f t="shared" si="14"/>
        <v>13</v>
      </c>
      <c r="R26" s="577">
        <f t="shared" si="14"/>
        <v>21</v>
      </c>
      <c r="S26" s="577">
        <f t="shared" si="14"/>
        <v>22</v>
      </c>
      <c r="T26" s="577">
        <f t="shared" si="15"/>
        <v>81</v>
      </c>
      <c r="U26" s="577">
        <f t="shared" si="16"/>
        <v>95</v>
      </c>
      <c r="V26" s="577">
        <v>2</v>
      </c>
      <c r="W26" s="583">
        <v>38615</v>
      </c>
      <c r="X26" s="568"/>
      <c r="Y26" s="569"/>
      <c r="Z26" s="569"/>
      <c r="AA26" s="569"/>
      <c r="AB26" s="570"/>
      <c r="AE26" s="540">
        <v>60</v>
      </c>
    </row>
    <row r="27" spans="2:31" ht="15">
      <c r="B27" s="561">
        <v>14</v>
      </c>
      <c r="C27">
        <v>2</v>
      </c>
      <c r="D27">
        <f t="shared" si="5"/>
        <v>6</v>
      </c>
      <c r="F27" s="212" t="s">
        <v>606</v>
      </c>
      <c r="G27" s="212" t="s">
        <v>607</v>
      </c>
      <c r="H27" s="212" t="s">
        <v>608</v>
      </c>
      <c r="I27">
        <v>3</v>
      </c>
      <c r="J27">
        <v>4</v>
      </c>
      <c r="K27">
        <v>8</v>
      </c>
      <c r="L27">
        <v>5</v>
      </c>
      <c r="N27" s="212">
        <v>338</v>
      </c>
      <c r="P27" s="566">
        <f t="shared" si="13"/>
        <v>10</v>
      </c>
      <c r="Q27" s="212">
        <f aca="true" t="shared" si="17" ref="Q27:S28">VALUE(ASC(J27+P27))</f>
        <v>14</v>
      </c>
      <c r="R27" s="212">
        <f t="shared" si="17"/>
        <v>22</v>
      </c>
      <c r="S27" s="212">
        <f t="shared" si="17"/>
        <v>27</v>
      </c>
      <c r="T27" s="212">
        <f t="shared" si="15"/>
        <v>83</v>
      </c>
      <c r="U27" s="212">
        <f t="shared" si="16"/>
        <v>96</v>
      </c>
      <c r="AE27" s="540"/>
    </row>
    <row r="28" spans="2:31" ht="15">
      <c r="B28" s="561">
        <v>14</v>
      </c>
      <c r="C28">
        <v>2</v>
      </c>
      <c r="D28">
        <f t="shared" si="5"/>
        <v>7</v>
      </c>
      <c r="F28" s="212" t="s">
        <v>606</v>
      </c>
      <c r="G28" s="212" t="s">
        <v>607</v>
      </c>
      <c r="H28" s="212" t="s">
        <v>608</v>
      </c>
      <c r="I28">
        <v>3</v>
      </c>
      <c r="J28">
        <v>4</v>
      </c>
      <c r="K28">
        <v>8</v>
      </c>
      <c r="L28">
        <v>6</v>
      </c>
      <c r="N28" s="212">
        <v>339</v>
      </c>
      <c r="P28" s="566">
        <f t="shared" si="13"/>
        <v>11</v>
      </c>
      <c r="Q28" s="212">
        <f t="shared" si="17"/>
        <v>15</v>
      </c>
      <c r="R28" s="212">
        <f t="shared" si="17"/>
        <v>23</v>
      </c>
      <c r="S28" s="212">
        <f t="shared" si="17"/>
        <v>29</v>
      </c>
      <c r="T28" s="212">
        <f t="shared" si="15"/>
        <v>85</v>
      </c>
      <c r="U28" s="212">
        <f t="shared" si="16"/>
        <v>97</v>
      </c>
      <c r="AE28" s="540"/>
    </row>
    <row r="29" spans="2:8" ht="15">
      <c r="B29" s="561">
        <v>15</v>
      </c>
      <c r="C29">
        <v>2</v>
      </c>
      <c r="D29">
        <f t="shared" si="5"/>
        <v>8</v>
      </c>
      <c r="H29" s="212" t="s">
        <v>608</v>
      </c>
    </row>
    <row r="30" spans="2:8" ht="15">
      <c r="B30" s="561">
        <v>15</v>
      </c>
      <c r="C30">
        <v>2</v>
      </c>
      <c r="D30">
        <f t="shared" si="5"/>
        <v>9</v>
      </c>
      <c r="H30" s="212" t="s">
        <v>608</v>
      </c>
    </row>
    <row r="31" spans="3:4" ht="15">
      <c r="C31">
        <v>3</v>
      </c>
      <c r="D31">
        <v>0</v>
      </c>
    </row>
    <row r="32" spans="3:4" ht="15">
      <c r="C32">
        <v>3</v>
      </c>
      <c r="D32">
        <f t="shared" si="5"/>
        <v>1</v>
      </c>
    </row>
    <row r="33" spans="3:31" ht="15">
      <c r="C33">
        <v>3</v>
      </c>
      <c r="D33">
        <f t="shared" si="5"/>
        <v>2</v>
      </c>
      <c r="AE33" s="540">
        <f>SUM(AE2:AE32)</f>
        <v>1500</v>
      </c>
    </row>
    <row r="34" spans="3:31" ht="15">
      <c r="C34">
        <v>3</v>
      </c>
      <c r="D34">
        <f t="shared" si="5"/>
        <v>3</v>
      </c>
      <c r="AE34" s="540">
        <f>+AE33/3.25</f>
        <v>461.53846153846155</v>
      </c>
    </row>
    <row r="35" spans="3:4" ht="15">
      <c r="C35">
        <v>3</v>
      </c>
      <c r="D35">
        <f t="shared" si="5"/>
        <v>4</v>
      </c>
    </row>
    <row r="36" spans="3:4" ht="15">
      <c r="C36">
        <v>3</v>
      </c>
      <c r="D36">
        <f t="shared" si="5"/>
        <v>5</v>
      </c>
    </row>
    <row r="37" spans="3:4" ht="15">
      <c r="C37">
        <v>3</v>
      </c>
      <c r="D37">
        <f t="shared" si="5"/>
        <v>6</v>
      </c>
    </row>
    <row r="38" spans="3:4" ht="15">
      <c r="C38">
        <v>3</v>
      </c>
      <c r="D38">
        <f t="shared" si="5"/>
        <v>7</v>
      </c>
    </row>
    <row r="39" spans="3:4" ht="15">
      <c r="C39">
        <v>3</v>
      </c>
      <c r="D39">
        <f t="shared" si="5"/>
        <v>8</v>
      </c>
    </row>
    <row r="40" spans="3:4" ht="15">
      <c r="C40">
        <v>3</v>
      </c>
      <c r="D40">
        <f t="shared" si="5"/>
        <v>9</v>
      </c>
    </row>
    <row r="41" spans="3:4" ht="15">
      <c r="C41">
        <v>4</v>
      </c>
      <c r="D41">
        <v>0</v>
      </c>
    </row>
    <row r="42" spans="3:4" ht="15">
      <c r="C42">
        <v>4</v>
      </c>
      <c r="D42">
        <f t="shared" si="5"/>
        <v>1</v>
      </c>
    </row>
    <row r="43" spans="3:4" ht="15">
      <c r="C43">
        <v>4</v>
      </c>
      <c r="D43">
        <f t="shared" si="5"/>
        <v>2</v>
      </c>
    </row>
    <row r="44" spans="3:4" ht="15">
      <c r="C44">
        <v>4</v>
      </c>
      <c r="D44">
        <f t="shared" si="5"/>
        <v>3</v>
      </c>
    </row>
    <row r="45" spans="3:4" ht="15">
      <c r="C45">
        <v>4</v>
      </c>
      <c r="D45">
        <f t="shared" si="5"/>
        <v>4</v>
      </c>
    </row>
    <row r="46" spans="3:4" ht="15">
      <c r="C46">
        <v>4</v>
      </c>
      <c r="D46">
        <f t="shared" si="5"/>
        <v>5</v>
      </c>
    </row>
  </sheetData>
  <sheetProtection/>
  <printOptions horizontalCentered="1"/>
  <pageMargins left="0.75" right="0.75" top="0.35433070866141736" bottom="1" header="0" footer="0"/>
  <pageSetup horizontalDpi="120" verticalDpi="120" orientation="portrait" scale="1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421875" style="0" customWidth="1"/>
  </cols>
  <sheetData>
    <row r="2" spans="2:7" ht="15">
      <c r="B2" s="46" t="s">
        <v>327</v>
      </c>
      <c r="C2" s="46"/>
      <c r="D2" s="46"/>
      <c r="E2" s="46"/>
      <c r="F2" s="46"/>
      <c r="G2" s="46"/>
    </row>
    <row r="3" ht="13.5" thickBot="1"/>
    <row r="4" spans="2:7" ht="18.75" thickBot="1">
      <c r="B4" s="49" t="s">
        <v>298</v>
      </c>
      <c r="C4" s="47" t="s">
        <v>121</v>
      </c>
      <c r="D4" s="47" t="s">
        <v>328</v>
      </c>
      <c r="E4" s="47" t="s">
        <v>329</v>
      </c>
      <c r="F4" s="47" t="s">
        <v>330</v>
      </c>
      <c r="G4" s="48" t="s">
        <v>330</v>
      </c>
    </row>
    <row r="5" spans="2:7" ht="18">
      <c r="B5" s="52">
        <v>101</v>
      </c>
      <c r="C5" s="53">
        <v>34335</v>
      </c>
      <c r="D5" s="53">
        <v>34700</v>
      </c>
      <c r="E5" s="53"/>
      <c r="F5" s="53"/>
      <c r="G5" s="54"/>
    </row>
    <row r="6" spans="2:7" ht="18">
      <c r="B6" s="50">
        <f>1+B5</f>
        <v>102</v>
      </c>
      <c r="C6" s="55">
        <v>34851</v>
      </c>
      <c r="D6" s="55">
        <v>34851</v>
      </c>
      <c r="E6" s="55">
        <v>34851</v>
      </c>
      <c r="F6" s="55">
        <v>34851</v>
      </c>
      <c r="G6" s="56">
        <v>34851</v>
      </c>
    </row>
    <row r="7" spans="2:7" ht="18">
      <c r="B7" s="50">
        <f aca="true" t="shared" si="0" ref="B7:B22">1+B6</f>
        <v>103</v>
      </c>
      <c r="C7" s="55">
        <v>35125</v>
      </c>
      <c r="D7" s="55"/>
      <c r="E7" s="55"/>
      <c r="F7" s="55"/>
      <c r="G7" s="56"/>
    </row>
    <row r="8" spans="2:7" ht="18">
      <c r="B8" s="50">
        <f t="shared" si="0"/>
        <v>104</v>
      </c>
      <c r="C8" s="55"/>
      <c r="D8" s="55"/>
      <c r="E8" s="55"/>
      <c r="F8" s="55"/>
      <c r="G8" s="56"/>
    </row>
    <row r="9" spans="2:7" ht="18">
      <c r="B9" s="50">
        <f t="shared" si="0"/>
        <v>105</v>
      </c>
      <c r="C9" s="55">
        <v>34394</v>
      </c>
      <c r="D9" s="55"/>
      <c r="E9" s="55"/>
      <c r="F9" s="55"/>
      <c r="G9" s="56"/>
    </row>
    <row r="10" spans="2:7" ht="18">
      <c r="B10" s="50">
        <f t="shared" si="0"/>
        <v>106</v>
      </c>
      <c r="C10" s="55" t="s">
        <v>331</v>
      </c>
      <c r="D10" s="55"/>
      <c r="E10" s="55"/>
      <c r="F10" s="55"/>
      <c r="G10" s="56"/>
    </row>
    <row r="11" spans="2:7" ht="18">
      <c r="B11" s="50">
        <f t="shared" si="0"/>
        <v>107</v>
      </c>
      <c r="C11" s="55"/>
      <c r="D11" s="55"/>
      <c r="E11" s="55"/>
      <c r="F11" s="55"/>
      <c r="G11" s="56"/>
    </row>
    <row r="12" spans="2:7" ht="18">
      <c r="B12" s="50">
        <f t="shared" si="0"/>
        <v>108</v>
      </c>
      <c r="C12" s="55"/>
      <c r="D12" s="55"/>
      <c r="E12" s="55"/>
      <c r="F12" s="55"/>
      <c r="G12" s="56"/>
    </row>
    <row r="13" spans="2:7" ht="18">
      <c r="B13" s="50">
        <f t="shared" si="0"/>
        <v>109</v>
      </c>
      <c r="C13" s="55"/>
      <c r="D13" s="55">
        <v>34425</v>
      </c>
      <c r="E13" s="55"/>
      <c r="F13" s="55">
        <v>34943</v>
      </c>
      <c r="G13" s="56"/>
    </row>
    <row r="14" spans="2:7" ht="18">
      <c r="B14" s="50">
        <f t="shared" si="0"/>
        <v>110</v>
      </c>
      <c r="C14" s="55"/>
      <c r="D14" s="55"/>
      <c r="E14" s="55"/>
      <c r="F14" s="55"/>
      <c r="G14" s="56"/>
    </row>
    <row r="15" spans="2:7" ht="18">
      <c r="B15" s="50">
        <f t="shared" si="0"/>
        <v>111</v>
      </c>
      <c r="C15" s="55"/>
      <c r="D15" s="55"/>
      <c r="E15" s="55"/>
      <c r="F15" s="55"/>
      <c r="G15" s="56"/>
    </row>
    <row r="16" spans="2:7" ht="18">
      <c r="B16" s="50">
        <f t="shared" si="0"/>
        <v>112</v>
      </c>
      <c r="C16" s="55"/>
      <c r="D16" s="55"/>
      <c r="E16" s="55"/>
      <c r="F16" s="55"/>
      <c r="G16" s="56"/>
    </row>
    <row r="17" spans="2:7" ht="18">
      <c r="B17" s="50">
        <f t="shared" si="0"/>
        <v>113</v>
      </c>
      <c r="C17" s="55"/>
      <c r="D17" s="55"/>
      <c r="E17" s="55"/>
      <c r="F17" s="55"/>
      <c r="G17" s="56"/>
    </row>
    <row r="18" spans="2:7" ht="18">
      <c r="B18" s="50">
        <f t="shared" si="0"/>
        <v>114</v>
      </c>
      <c r="C18" s="55" t="s">
        <v>331</v>
      </c>
      <c r="D18" s="55"/>
      <c r="E18" s="55"/>
      <c r="F18" s="55"/>
      <c r="G18" s="56"/>
    </row>
    <row r="19" spans="2:7" ht="18">
      <c r="B19" s="50">
        <f t="shared" si="0"/>
        <v>115</v>
      </c>
      <c r="C19" s="55"/>
      <c r="D19" s="55"/>
      <c r="E19" s="55"/>
      <c r="F19" s="55"/>
      <c r="G19" s="56"/>
    </row>
    <row r="20" spans="2:7" ht="18">
      <c r="B20" s="50">
        <f t="shared" si="0"/>
        <v>116</v>
      </c>
      <c r="C20" s="55"/>
      <c r="D20" s="55"/>
      <c r="E20" s="55"/>
      <c r="F20" s="55"/>
      <c r="G20" s="56"/>
    </row>
    <row r="21" spans="2:7" ht="18">
      <c r="B21" s="50">
        <f t="shared" si="0"/>
        <v>117</v>
      </c>
      <c r="C21" s="55"/>
      <c r="D21" s="55"/>
      <c r="E21" s="55"/>
      <c r="F21" s="55"/>
      <c r="G21" s="56"/>
    </row>
    <row r="22" spans="2:7" ht="18">
      <c r="B22" s="50">
        <f t="shared" si="0"/>
        <v>118</v>
      </c>
      <c r="C22" s="55"/>
      <c r="D22" s="55"/>
      <c r="E22" s="55"/>
      <c r="F22" s="55"/>
      <c r="G22" s="56"/>
    </row>
    <row r="23" spans="2:7" ht="18">
      <c r="B23" s="50">
        <f>1+B22</f>
        <v>119</v>
      </c>
      <c r="C23" s="55"/>
      <c r="D23" s="55">
        <v>34759</v>
      </c>
      <c r="E23" s="55"/>
      <c r="F23" s="55"/>
      <c r="G23" s="56"/>
    </row>
    <row r="24" spans="2:7" ht="18">
      <c r="B24" s="50">
        <f>1+B23</f>
        <v>120</v>
      </c>
      <c r="C24" s="55"/>
      <c r="D24" s="55"/>
      <c r="E24" s="55"/>
      <c r="F24" s="55"/>
      <c r="G24" s="56"/>
    </row>
    <row r="25" spans="2:7" ht="18">
      <c r="B25" s="50">
        <f>1+B24</f>
        <v>121</v>
      </c>
      <c r="C25" s="55"/>
      <c r="D25" s="55"/>
      <c r="E25" s="55"/>
      <c r="F25" s="55">
        <v>34851</v>
      </c>
      <c r="G25" s="56"/>
    </row>
    <row r="26" spans="2:7" ht="18">
      <c r="B26" s="50">
        <f>1+B25</f>
        <v>122</v>
      </c>
      <c r="C26" s="55"/>
      <c r="D26" s="55"/>
      <c r="E26" s="55"/>
      <c r="F26" s="55"/>
      <c r="G26" s="56"/>
    </row>
    <row r="27" spans="2:7" ht="18.75" thickBot="1">
      <c r="B27" s="51">
        <f>1+B26</f>
        <v>123</v>
      </c>
      <c r="C27" s="57"/>
      <c r="D27" s="57"/>
      <c r="E27" s="57"/>
      <c r="F27" s="57"/>
      <c r="G27" s="58"/>
    </row>
    <row r="28" spans="2:7" ht="18">
      <c r="B28" s="50">
        <v>151</v>
      </c>
      <c r="C28" s="55">
        <v>35156</v>
      </c>
      <c r="D28" s="55">
        <v>34820</v>
      </c>
      <c r="E28" s="55"/>
      <c r="F28" s="55"/>
      <c r="G28" s="56"/>
    </row>
    <row r="29" spans="2:7" ht="18">
      <c r="B29" s="50">
        <f aca="true" t="shared" si="1" ref="B29:B37">1+B28</f>
        <v>152</v>
      </c>
      <c r="C29" s="55"/>
      <c r="D29" s="55" t="s">
        <v>332</v>
      </c>
      <c r="E29" s="55"/>
      <c r="F29" s="55"/>
      <c r="G29" s="56" t="s">
        <v>332</v>
      </c>
    </row>
    <row r="30" spans="2:7" ht="18">
      <c r="B30" s="50">
        <f t="shared" si="1"/>
        <v>153</v>
      </c>
      <c r="C30" s="55"/>
      <c r="D30" s="55"/>
      <c r="E30" s="55"/>
      <c r="F30" s="55"/>
      <c r="G30" s="56"/>
    </row>
    <row r="31" spans="2:7" ht="18">
      <c r="B31" s="50">
        <f t="shared" si="1"/>
        <v>154</v>
      </c>
      <c r="C31" s="55"/>
      <c r="D31" s="55"/>
      <c r="E31" s="55"/>
      <c r="F31" s="55"/>
      <c r="G31" s="56"/>
    </row>
    <row r="32" spans="2:7" ht="18">
      <c r="B32" s="50">
        <f t="shared" si="1"/>
        <v>155</v>
      </c>
      <c r="C32" s="55">
        <v>34608</v>
      </c>
      <c r="D32" s="55"/>
      <c r="E32" s="55"/>
      <c r="F32" s="55"/>
      <c r="G32" s="56"/>
    </row>
    <row r="33" spans="2:7" ht="18">
      <c r="B33" s="50">
        <f t="shared" si="1"/>
        <v>156</v>
      </c>
      <c r="C33" s="55">
        <v>34608</v>
      </c>
      <c r="D33" s="55">
        <v>34455</v>
      </c>
      <c r="E33" s="55">
        <v>34455</v>
      </c>
      <c r="F33" s="55">
        <v>34455</v>
      </c>
      <c r="G33" s="56">
        <v>34455</v>
      </c>
    </row>
    <row r="34" spans="2:7" ht="18">
      <c r="B34" s="50">
        <f t="shared" si="1"/>
        <v>157</v>
      </c>
      <c r="C34" s="55"/>
      <c r="D34" s="55">
        <v>34943</v>
      </c>
      <c r="E34" s="55">
        <v>34943</v>
      </c>
      <c r="F34" s="55"/>
      <c r="G34" s="56">
        <v>34639</v>
      </c>
    </row>
    <row r="35" spans="2:7" ht="18">
      <c r="B35" s="50">
        <f t="shared" si="1"/>
        <v>158</v>
      </c>
      <c r="C35" s="55">
        <v>34731</v>
      </c>
      <c r="D35" s="55"/>
      <c r="E35" s="55"/>
      <c r="F35" s="55"/>
      <c r="G35" s="56"/>
    </row>
    <row r="36" spans="2:7" ht="18">
      <c r="B36" s="50">
        <f t="shared" si="1"/>
        <v>159</v>
      </c>
      <c r="C36" s="55"/>
      <c r="D36" s="55"/>
      <c r="E36" s="55"/>
      <c r="F36" s="55"/>
      <c r="G36" s="56"/>
    </row>
    <row r="37" spans="2:7" ht="18">
      <c r="B37" s="50">
        <f t="shared" si="1"/>
        <v>160</v>
      </c>
      <c r="C37" s="55"/>
      <c r="D37" s="55"/>
      <c r="E37" s="55"/>
      <c r="F37" s="55"/>
      <c r="G37" s="56"/>
    </row>
    <row r="38" spans="2:7" ht="18">
      <c r="B38" s="50">
        <f aca="true" t="shared" si="2" ref="B38:B47">1+B37</f>
        <v>161</v>
      </c>
      <c r="C38" s="55"/>
      <c r="D38" s="55">
        <v>34943</v>
      </c>
      <c r="E38" s="55"/>
      <c r="F38" s="55"/>
      <c r="G38" s="56"/>
    </row>
    <row r="39" spans="2:7" ht="18">
      <c r="B39" s="50">
        <f t="shared" si="2"/>
        <v>162</v>
      </c>
      <c r="C39" s="55">
        <v>34731</v>
      </c>
      <c r="D39" s="55">
        <v>34731</v>
      </c>
      <c r="E39" s="55"/>
      <c r="F39" s="55"/>
      <c r="G39" s="56"/>
    </row>
    <row r="40" spans="2:7" ht="18">
      <c r="B40" s="50">
        <f t="shared" si="2"/>
        <v>163</v>
      </c>
      <c r="C40" s="55"/>
      <c r="D40" s="55"/>
      <c r="E40" s="55"/>
      <c r="F40" s="55"/>
      <c r="G40" s="56"/>
    </row>
    <row r="41" spans="2:7" ht="18">
      <c r="B41" s="50">
        <f t="shared" si="2"/>
        <v>164</v>
      </c>
      <c r="C41" s="55"/>
      <c r="D41" s="55"/>
      <c r="E41" s="55"/>
      <c r="F41" s="55"/>
      <c r="G41" s="56"/>
    </row>
    <row r="42" spans="2:7" ht="18">
      <c r="B42" s="50">
        <f t="shared" si="2"/>
        <v>165</v>
      </c>
      <c r="C42" s="55">
        <v>34790</v>
      </c>
      <c r="D42" s="55"/>
      <c r="E42" s="55"/>
      <c r="F42" s="55"/>
      <c r="G42" s="56"/>
    </row>
    <row r="43" spans="2:7" ht="18">
      <c r="B43" s="50">
        <f t="shared" si="2"/>
        <v>166</v>
      </c>
      <c r="C43" s="55">
        <v>34578</v>
      </c>
      <c r="D43" s="55"/>
      <c r="E43" s="55">
        <v>35034</v>
      </c>
      <c r="F43" s="55"/>
      <c r="G43" s="56"/>
    </row>
    <row r="44" spans="2:7" ht="18">
      <c r="B44" s="50">
        <f t="shared" si="2"/>
        <v>167</v>
      </c>
      <c r="C44" s="55"/>
      <c r="D44" s="55"/>
      <c r="E44" s="55"/>
      <c r="F44" s="55"/>
      <c r="G44" s="56"/>
    </row>
    <row r="45" spans="2:7" ht="18">
      <c r="B45" s="50">
        <f t="shared" si="2"/>
        <v>168</v>
      </c>
      <c r="C45" s="55">
        <v>34700</v>
      </c>
      <c r="D45" s="55">
        <v>34820</v>
      </c>
      <c r="E45" s="55">
        <v>34912</v>
      </c>
      <c r="F45" s="55"/>
      <c r="G45" s="56"/>
    </row>
    <row r="46" spans="2:7" ht="18">
      <c r="B46" s="50">
        <f t="shared" si="2"/>
        <v>169</v>
      </c>
      <c r="C46" s="55"/>
      <c r="D46" s="55"/>
      <c r="E46" s="55"/>
      <c r="F46" s="55"/>
      <c r="G46" s="56"/>
    </row>
    <row r="47" spans="2:7" ht="18.75" thickBot="1">
      <c r="B47" s="51">
        <f t="shared" si="2"/>
        <v>170</v>
      </c>
      <c r="C47" s="57"/>
      <c r="D47" s="57">
        <v>34820</v>
      </c>
      <c r="E47" s="57"/>
      <c r="F47" s="57"/>
      <c r="G47" s="58">
        <v>34973</v>
      </c>
    </row>
    <row r="49" ht="12.75">
      <c r="B49" t="s">
        <v>333</v>
      </c>
    </row>
    <row r="50" ht="12.75">
      <c r="B50" t="s">
        <v>334</v>
      </c>
    </row>
  </sheetData>
  <sheetProtection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X111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3.8515625" style="0" customWidth="1"/>
    <col min="2" max="2" width="5.00390625" style="0" bestFit="1" customWidth="1"/>
    <col min="3" max="3" width="13.8515625" style="0" customWidth="1"/>
    <col min="4" max="4" width="7.8515625" style="0" bestFit="1" customWidth="1"/>
    <col min="5" max="5" width="11.28125" style="0" customWidth="1"/>
    <col min="7" max="7" width="6.57421875" style="0" customWidth="1"/>
    <col min="8" max="8" width="10.421875" style="0" customWidth="1"/>
    <col min="9" max="9" width="11.140625" style="0" customWidth="1"/>
    <col min="10" max="11" width="10.7109375" style="0" customWidth="1"/>
    <col min="12" max="12" width="4.28125" style="0" customWidth="1"/>
    <col min="13" max="13" width="8.140625" style="0" bestFit="1" customWidth="1"/>
    <col min="14" max="14" width="7.00390625" style="0" bestFit="1" customWidth="1"/>
    <col min="15" max="15" width="7.8515625" style="0" bestFit="1" customWidth="1"/>
    <col min="16" max="16" width="9.140625" style="0" bestFit="1" customWidth="1"/>
    <col min="17" max="17" width="9.28125" style="0" bestFit="1" customWidth="1"/>
    <col min="18" max="18" width="6.57421875" style="0" bestFit="1" customWidth="1"/>
    <col min="19" max="19" width="7.140625" style="0" bestFit="1" customWidth="1"/>
    <col min="20" max="20" width="9.28125" style="0" bestFit="1" customWidth="1"/>
    <col min="21" max="21" width="6.57421875" style="0" bestFit="1" customWidth="1"/>
  </cols>
  <sheetData>
    <row r="2" spans="2:21" ht="15.75">
      <c r="B2" s="751" t="s">
        <v>587</v>
      </c>
      <c r="C2" s="751"/>
      <c r="D2" s="751"/>
      <c r="E2" s="751"/>
      <c r="F2" s="751"/>
      <c r="G2" s="751"/>
      <c r="H2" s="751"/>
      <c r="I2" s="751"/>
      <c r="J2" s="751"/>
      <c r="K2" s="561"/>
      <c r="M2" s="751" t="s">
        <v>586</v>
      </c>
      <c r="N2" s="751"/>
      <c r="O2" s="751"/>
      <c r="P2" s="751"/>
      <c r="Q2" s="751"/>
      <c r="R2" s="751"/>
      <c r="S2" s="751"/>
      <c r="T2" s="751"/>
      <c r="U2" s="751"/>
    </row>
    <row r="3" spans="2:11" ht="14.25" thickBot="1">
      <c r="B3" s="39"/>
      <c r="C3" s="39"/>
      <c r="D3" s="39"/>
      <c r="E3" s="39"/>
      <c r="F3" s="39"/>
      <c r="G3" s="39"/>
      <c r="H3" s="39"/>
      <c r="I3" s="39"/>
      <c r="J3" s="396">
        <v>38866</v>
      </c>
      <c r="K3" s="396"/>
    </row>
    <row r="4" spans="2:21" ht="12.75">
      <c r="B4" s="748" t="s">
        <v>520</v>
      </c>
      <c r="C4" s="82" t="s">
        <v>1</v>
      </c>
      <c r="D4" s="82" t="s">
        <v>2</v>
      </c>
      <c r="E4" s="744" t="s">
        <v>3</v>
      </c>
      <c r="F4" s="744" t="s">
        <v>4</v>
      </c>
      <c r="G4" s="82" t="s">
        <v>5</v>
      </c>
      <c r="H4" s="744" t="s">
        <v>6</v>
      </c>
      <c r="I4" s="744" t="s">
        <v>7</v>
      </c>
      <c r="J4" s="82" t="s">
        <v>8</v>
      </c>
      <c r="K4" s="82" t="s">
        <v>121</v>
      </c>
      <c r="M4" s="748" t="s">
        <v>520</v>
      </c>
      <c r="N4" s="82" t="s">
        <v>1</v>
      </c>
      <c r="O4" s="82" t="s">
        <v>2</v>
      </c>
      <c r="P4" s="744" t="s">
        <v>3</v>
      </c>
      <c r="Q4" s="744" t="s">
        <v>4</v>
      </c>
      <c r="R4" s="82" t="s">
        <v>5</v>
      </c>
      <c r="S4" s="744" t="s">
        <v>6</v>
      </c>
      <c r="T4" s="744" t="s">
        <v>7</v>
      </c>
      <c r="U4" s="82" t="s">
        <v>8</v>
      </c>
    </row>
    <row r="5" spans="2:21" ht="13.5" thickBot="1">
      <c r="B5" s="750"/>
      <c r="C5" s="8" t="s">
        <v>16</v>
      </c>
      <c r="D5" s="8" t="s">
        <v>18</v>
      </c>
      <c r="E5" s="745"/>
      <c r="F5" s="745"/>
      <c r="G5" s="8" t="s">
        <v>19</v>
      </c>
      <c r="H5" s="745"/>
      <c r="I5" s="745"/>
      <c r="J5" s="8" t="s">
        <v>20</v>
      </c>
      <c r="K5" s="8" t="s">
        <v>611</v>
      </c>
      <c r="M5" s="750"/>
      <c r="N5" s="8" t="s">
        <v>16</v>
      </c>
      <c r="O5" s="8" t="s">
        <v>18</v>
      </c>
      <c r="P5" s="745"/>
      <c r="Q5" s="745"/>
      <c r="R5" s="8" t="s">
        <v>19</v>
      </c>
      <c r="S5" s="745"/>
      <c r="T5" s="745"/>
      <c r="U5" s="8" t="s">
        <v>20</v>
      </c>
    </row>
    <row r="6" spans="2:22" ht="15">
      <c r="B6" s="224">
        <v>1</v>
      </c>
      <c r="C6" s="225">
        <v>101</v>
      </c>
      <c r="D6" s="556" t="s">
        <v>31</v>
      </c>
      <c r="E6" s="227" t="s">
        <v>32</v>
      </c>
      <c r="F6" s="227" t="s">
        <v>33</v>
      </c>
      <c r="G6" s="226">
        <v>1962</v>
      </c>
      <c r="H6" s="226" t="s">
        <v>34</v>
      </c>
      <c r="I6" s="227" t="s">
        <v>35</v>
      </c>
      <c r="J6" s="585">
        <v>3</v>
      </c>
      <c r="K6" s="228">
        <v>250</v>
      </c>
      <c r="M6" s="224">
        <f>1+M5</f>
        <v>1</v>
      </c>
      <c r="N6" s="558">
        <v>103</v>
      </c>
      <c r="O6" s="226" t="s">
        <v>39</v>
      </c>
      <c r="P6" s="227" t="s">
        <v>32</v>
      </c>
      <c r="Q6" s="227" t="s">
        <v>33</v>
      </c>
      <c r="R6" s="226">
        <v>1962</v>
      </c>
      <c r="S6" s="226" t="s">
        <v>34</v>
      </c>
      <c r="T6" s="227" t="s">
        <v>35</v>
      </c>
      <c r="U6" s="228">
        <v>3</v>
      </c>
      <c r="V6" t="s">
        <v>592</v>
      </c>
    </row>
    <row r="7" spans="2:22" ht="15">
      <c r="B7" s="222">
        <f aca="true" t="shared" si="0" ref="B7:B16">1+B6</f>
        <v>2</v>
      </c>
      <c r="C7" s="213">
        <v>102</v>
      </c>
      <c r="D7" s="555" t="s">
        <v>37</v>
      </c>
      <c r="E7" s="215" t="s">
        <v>32</v>
      </c>
      <c r="F7" s="215" t="s">
        <v>33</v>
      </c>
      <c r="G7" s="214">
        <v>1962</v>
      </c>
      <c r="H7" s="214" t="s">
        <v>34</v>
      </c>
      <c r="I7" s="215" t="s">
        <v>35</v>
      </c>
      <c r="J7" s="586">
        <v>3</v>
      </c>
      <c r="K7" s="229">
        <v>335</v>
      </c>
      <c r="M7" s="222">
        <f>1+M6</f>
        <v>2</v>
      </c>
      <c r="N7" s="213">
        <v>104</v>
      </c>
      <c r="O7" s="214" t="s">
        <v>40</v>
      </c>
      <c r="P7" s="215" t="s">
        <v>32</v>
      </c>
      <c r="Q7" s="215" t="s">
        <v>33</v>
      </c>
      <c r="R7" s="214">
        <v>1963</v>
      </c>
      <c r="S7" s="214" t="s">
        <v>34</v>
      </c>
      <c r="T7" s="215" t="s">
        <v>35</v>
      </c>
      <c r="U7" s="229">
        <v>3</v>
      </c>
      <c r="V7" t="s">
        <v>588</v>
      </c>
    </row>
    <row r="8" spans="2:22" ht="15">
      <c r="B8" s="222">
        <f t="shared" si="0"/>
        <v>3</v>
      </c>
      <c r="C8" s="213">
        <v>105</v>
      </c>
      <c r="D8" s="555" t="s">
        <v>42</v>
      </c>
      <c r="E8" s="215" t="s">
        <v>32</v>
      </c>
      <c r="F8" s="215" t="s">
        <v>33</v>
      </c>
      <c r="G8" s="214">
        <v>1963</v>
      </c>
      <c r="H8" s="214" t="s">
        <v>43</v>
      </c>
      <c r="I8" s="215" t="s">
        <v>35</v>
      </c>
      <c r="J8" s="586">
        <v>3</v>
      </c>
      <c r="K8" s="229">
        <v>335</v>
      </c>
      <c r="M8" s="222">
        <f aca="true" t="shared" si="1" ref="M8:M17">1+M7</f>
        <v>3</v>
      </c>
      <c r="N8" s="213">
        <f>1+C9</f>
        <v>107</v>
      </c>
      <c r="O8" s="214" t="s">
        <v>48</v>
      </c>
      <c r="P8" s="215" t="s">
        <v>32</v>
      </c>
      <c r="Q8" s="215" t="s">
        <v>33</v>
      </c>
      <c r="R8" s="214">
        <v>1963</v>
      </c>
      <c r="S8" s="214" t="s">
        <v>34</v>
      </c>
      <c r="T8" s="215" t="s">
        <v>35</v>
      </c>
      <c r="U8" s="229">
        <v>3</v>
      </c>
      <c r="V8" t="s">
        <v>589</v>
      </c>
    </row>
    <row r="9" spans="2:22" ht="15">
      <c r="B9" s="222">
        <f t="shared" si="0"/>
        <v>4</v>
      </c>
      <c r="C9" s="213">
        <f>1+C8</f>
        <v>106</v>
      </c>
      <c r="D9" s="555" t="s">
        <v>47</v>
      </c>
      <c r="E9" s="215" t="s">
        <v>32</v>
      </c>
      <c r="F9" s="215" t="s">
        <v>33</v>
      </c>
      <c r="G9" s="214">
        <v>1963</v>
      </c>
      <c r="H9" s="214" t="s">
        <v>43</v>
      </c>
      <c r="I9" s="215" t="s">
        <v>35</v>
      </c>
      <c r="J9" s="586">
        <v>3</v>
      </c>
      <c r="K9" s="229">
        <v>250</v>
      </c>
      <c r="M9" s="222">
        <f t="shared" si="1"/>
        <v>4</v>
      </c>
      <c r="N9" s="559">
        <v>109</v>
      </c>
      <c r="O9" s="214" t="s">
        <v>53</v>
      </c>
      <c r="P9" s="215" t="s">
        <v>32</v>
      </c>
      <c r="Q9" s="215" t="s">
        <v>33</v>
      </c>
      <c r="R9" s="214">
        <v>1963</v>
      </c>
      <c r="S9" s="214" t="s">
        <v>43</v>
      </c>
      <c r="T9" s="215" t="s">
        <v>35</v>
      </c>
      <c r="U9" s="229">
        <v>3</v>
      </c>
      <c r="V9" t="s">
        <v>592</v>
      </c>
    </row>
    <row r="10" spans="2:22" ht="15">
      <c r="B10" s="222">
        <f t="shared" si="0"/>
        <v>5</v>
      </c>
      <c r="C10" s="213">
        <f>1+N8</f>
        <v>108</v>
      </c>
      <c r="D10" s="555" t="s">
        <v>50</v>
      </c>
      <c r="E10" s="215" t="s">
        <v>32</v>
      </c>
      <c r="F10" s="215" t="s">
        <v>33</v>
      </c>
      <c r="G10" s="214">
        <v>1963</v>
      </c>
      <c r="H10" s="214" t="s">
        <v>43</v>
      </c>
      <c r="I10" s="215" t="s">
        <v>35</v>
      </c>
      <c r="J10" s="586">
        <v>3</v>
      </c>
      <c r="K10" s="229">
        <v>250</v>
      </c>
      <c r="M10" s="222">
        <f t="shared" si="1"/>
        <v>5</v>
      </c>
      <c r="N10" s="213">
        <v>110</v>
      </c>
      <c r="O10" s="214" t="s">
        <v>55</v>
      </c>
      <c r="P10" s="215" t="s">
        <v>32</v>
      </c>
      <c r="Q10" s="215" t="s">
        <v>33</v>
      </c>
      <c r="R10" s="214">
        <v>1963</v>
      </c>
      <c r="S10" s="214" t="s">
        <v>56</v>
      </c>
      <c r="T10" s="215" t="s">
        <v>35</v>
      </c>
      <c r="U10" s="229">
        <v>3</v>
      </c>
      <c r="V10" t="s">
        <v>605</v>
      </c>
    </row>
    <row r="11" spans="2:22" ht="15">
      <c r="B11" s="222">
        <f t="shared" si="0"/>
        <v>6</v>
      </c>
      <c r="C11" s="213">
        <v>111</v>
      </c>
      <c r="D11" s="555" t="s">
        <v>58</v>
      </c>
      <c r="E11" s="215" t="s">
        <v>32</v>
      </c>
      <c r="F11" s="215" t="s">
        <v>33</v>
      </c>
      <c r="G11" s="214">
        <v>1965</v>
      </c>
      <c r="H11" s="214" t="s">
        <v>43</v>
      </c>
      <c r="I11" s="215" t="s">
        <v>35</v>
      </c>
      <c r="J11" s="586">
        <v>3</v>
      </c>
      <c r="K11" s="229">
        <v>250</v>
      </c>
      <c r="M11" s="222">
        <f t="shared" si="1"/>
        <v>6</v>
      </c>
      <c r="N11" s="216">
        <f>1+C11</f>
        <v>112</v>
      </c>
      <c r="O11" s="217" t="s">
        <v>59</v>
      </c>
      <c r="P11" s="215" t="s">
        <v>32</v>
      </c>
      <c r="Q11" s="215" t="s">
        <v>33</v>
      </c>
      <c r="R11" s="214">
        <v>1965</v>
      </c>
      <c r="S11" s="214" t="s">
        <v>43</v>
      </c>
      <c r="T11" s="215" t="s">
        <v>35</v>
      </c>
      <c r="U11" s="230">
        <v>3</v>
      </c>
      <c r="V11" t="s">
        <v>590</v>
      </c>
    </row>
    <row r="12" spans="2:22" ht="15">
      <c r="B12" s="222">
        <f t="shared" si="0"/>
        <v>7</v>
      </c>
      <c r="C12" s="213">
        <f>1+N12</f>
        <v>114</v>
      </c>
      <c r="D12" s="555" t="s">
        <v>62</v>
      </c>
      <c r="E12" s="215" t="s">
        <v>32</v>
      </c>
      <c r="F12" s="215" t="s">
        <v>33</v>
      </c>
      <c r="G12" s="214">
        <v>1965</v>
      </c>
      <c r="H12" s="214" t="s">
        <v>43</v>
      </c>
      <c r="I12" s="215" t="s">
        <v>35</v>
      </c>
      <c r="J12" s="586">
        <v>3</v>
      </c>
      <c r="K12" s="229">
        <v>250</v>
      </c>
      <c r="M12" s="222">
        <f t="shared" si="1"/>
        <v>7</v>
      </c>
      <c r="N12" s="216">
        <v>113</v>
      </c>
      <c r="O12" s="217" t="s">
        <v>60</v>
      </c>
      <c r="P12" s="215" t="s">
        <v>32</v>
      </c>
      <c r="Q12" s="215" t="s">
        <v>33</v>
      </c>
      <c r="R12" s="214">
        <v>1965</v>
      </c>
      <c r="S12" s="214" t="s">
        <v>43</v>
      </c>
      <c r="T12" s="215" t="s">
        <v>35</v>
      </c>
      <c r="U12" s="230">
        <v>3</v>
      </c>
      <c r="V12" t="s">
        <v>589</v>
      </c>
    </row>
    <row r="13" spans="2:22" ht="15">
      <c r="B13" s="222">
        <f t="shared" si="0"/>
        <v>8</v>
      </c>
      <c r="C13" s="213">
        <v>116</v>
      </c>
      <c r="D13" s="555" t="s">
        <v>65</v>
      </c>
      <c r="E13" s="215" t="s">
        <v>32</v>
      </c>
      <c r="F13" s="215" t="s">
        <v>33</v>
      </c>
      <c r="G13" s="214">
        <v>1965</v>
      </c>
      <c r="H13" s="214" t="s">
        <v>43</v>
      </c>
      <c r="I13" s="215" t="s">
        <v>35</v>
      </c>
      <c r="J13" s="586">
        <v>3</v>
      </c>
      <c r="K13" s="229">
        <v>350</v>
      </c>
      <c r="M13" s="222">
        <f t="shared" si="1"/>
        <v>8</v>
      </c>
      <c r="N13" s="213">
        <v>115</v>
      </c>
      <c r="O13" s="214" t="s">
        <v>64</v>
      </c>
      <c r="P13" s="215" t="s">
        <v>32</v>
      </c>
      <c r="Q13" s="215" t="s">
        <v>33</v>
      </c>
      <c r="R13" s="214">
        <v>1965</v>
      </c>
      <c r="S13" s="214" t="s">
        <v>43</v>
      </c>
      <c r="T13" s="215" t="s">
        <v>35</v>
      </c>
      <c r="U13" s="229">
        <v>3</v>
      </c>
      <c r="V13" t="s">
        <v>591</v>
      </c>
    </row>
    <row r="14" spans="2:22" ht="15">
      <c r="B14" s="222">
        <f t="shared" si="0"/>
        <v>9</v>
      </c>
      <c r="C14" s="213">
        <v>119</v>
      </c>
      <c r="D14" s="555" t="s">
        <v>71</v>
      </c>
      <c r="E14" s="215" t="s">
        <v>32</v>
      </c>
      <c r="F14" s="215" t="s">
        <v>33</v>
      </c>
      <c r="G14" s="214">
        <v>1965</v>
      </c>
      <c r="H14" s="214" t="s">
        <v>43</v>
      </c>
      <c r="I14" s="215" t="s">
        <v>35</v>
      </c>
      <c r="J14" s="586">
        <v>3</v>
      </c>
      <c r="K14" s="229">
        <v>335</v>
      </c>
      <c r="M14" s="222">
        <f t="shared" si="1"/>
        <v>9</v>
      </c>
      <c r="N14" s="213">
        <v>117</v>
      </c>
      <c r="O14" s="214" t="s">
        <v>67</v>
      </c>
      <c r="P14" s="215" t="s">
        <v>32</v>
      </c>
      <c r="Q14" s="215" t="s">
        <v>33</v>
      </c>
      <c r="R14" s="214">
        <v>1965</v>
      </c>
      <c r="S14" s="214" t="s">
        <v>43</v>
      </c>
      <c r="T14" s="215" t="s">
        <v>35</v>
      </c>
      <c r="U14" s="229">
        <v>3</v>
      </c>
      <c r="V14" t="s">
        <v>592</v>
      </c>
    </row>
    <row r="15" spans="2:22" ht="15">
      <c r="B15" s="222">
        <f t="shared" si="0"/>
        <v>10</v>
      </c>
      <c r="C15" s="213">
        <f>1+N16</f>
        <v>121</v>
      </c>
      <c r="D15" s="555" t="s">
        <v>74</v>
      </c>
      <c r="E15" s="215" t="s">
        <v>32</v>
      </c>
      <c r="F15" s="215" t="s">
        <v>33</v>
      </c>
      <c r="G15" s="214">
        <v>1966</v>
      </c>
      <c r="H15" s="214" t="s">
        <v>43</v>
      </c>
      <c r="I15" s="215" t="s">
        <v>35</v>
      </c>
      <c r="J15" s="586">
        <v>3</v>
      </c>
      <c r="K15" s="229">
        <v>335</v>
      </c>
      <c r="M15" s="222">
        <f t="shared" si="1"/>
        <v>10</v>
      </c>
      <c r="N15" s="213">
        <v>118</v>
      </c>
      <c r="O15" s="214" t="s">
        <v>69</v>
      </c>
      <c r="P15" s="215" t="s">
        <v>32</v>
      </c>
      <c r="Q15" s="215" t="s">
        <v>33</v>
      </c>
      <c r="R15" s="214">
        <v>1965</v>
      </c>
      <c r="S15" s="214" t="s">
        <v>43</v>
      </c>
      <c r="T15" s="215" t="s">
        <v>35</v>
      </c>
      <c r="U15" s="229">
        <v>3</v>
      </c>
      <c r="V15" t="s">
        <v>588</v>
      </c>
    </row>
    <row r="16" spans="2:22" ht="15">
      <c r="B16" s="222">
        <f t="shared" si="0"/>
        <v>11</v>
      </c>
      <c r="C16" s="213">
        <f>1+C15</f>
        <v>122</v>
      </c>
      <c r="D16" s="555" t="s">
        <v>76</v>
      </c>
      <c r="E16" s="215" t="s">
        <v>32</v>
      </c>
      <c r="F16" s="215" t="s">
        <v>33</v>
      </c>
      <c r="G16" s="214">
        <v>1966</v>
      </c>
      <c r="H16" s="214" t="s">
        <v>43</v>
      </c>
      <c r="I16" s="215" t="s">
        <v>35</v>
      </c>
      <c r="J16" s="586">
        <v>3</v>
      </c>
      <c r="K16" s="229">
        <v>335</v>
      </c>
      <c r="M16" s="222">
        <f t="shared" si="1"/>
        <v>11</v>
      </c>
      <c r="N16" s="216">
        <v>120</v>
      </c>
      <c r="O16" s="217" t="s">
        <v>72</v>
      </c>
      <c r="P16" s="218" t="s">
        <v>32</v>
      </c>
      <c r="Q16" s="215" t="s">
        <v>33</v>
      </c>
      <c r="R16" s="217">
        <v>1966</v>
      </c>
      <c r="S16" s="217" t="s">
        <v>43</v>
      </c>
      <c r="T16" s="215" t="s">
        <v>35</v>
      </c>
      <c r="U16" s="230">
        <v>3</v>
      </c>
      <c r="V16" t="s">
        <v>594</v>
      </c>
    </row>
    <row r="17" spans="2:22" ht="15">
      <c r="B17" s="222">
        <f>1+B15</f>
        <v>11</v>
      </c>
      <c r="C17" s="213">
        <f>1+C16</f>
        <v>123</v>
      </c>
      <c r="D17" s="555" t="s">
        <v>79</v>
      </c>
      <c r="E17" s="215" t="s">
        <v>32</v>
      </c>
      <c r="F17" s="215" t="s">
        <v>33</v>
      </c>
      <c r="G17" s="214">
        <v>1960</v>
      </c>
      <c r="H17" s="214" t="s">
        <v>80</v>
      </c>
      <c r="I17" s="215" t="s">
        <v>35</v>
      </c>
      <c r="J17" s="586">
        <v>3</v>
      </c>
      <c r="K17" s="229">
        <v>250</v>
      </c>
      <c r="M17" s="222">
        <f t="shared" si="1"/>
        <v>12</v>
      </c>
      <c r="N17" s="213">
        <v>124</v>
      </c>
      <c r="O17" s="214" t="s">
        <v>483</v>
      </c>
      <c r="P17" s="215" t="s">
        <v>32</v>
      </c>
      <c r="Q17" s="215" t="s">
        <v>33</v>
      </c>
      <c r="R17" s="214">
        <v>1985</v>
      </c>
      <c r="S17" s="214" t="s">
        <v>484</v>
      </c>
      <c r="T17" s="215" t="s">
        <v>485</v>
      </c>
      <c r="U17" s="229">
        <v>3</v>
      </c>
      <c r="V17" t="s">
        <v>592</v>
      </c>
    </row>
    <row r="18" spans="2:22" ht="15.75" thickBot="1">
      <c r="B18" s="222">
        <f>1+B16</f>
        <v>12</v>
      </c>
      <c r="C18" s="213">
        <v>151</v>
      </c>
      <c r="D18" s="555" t="s">
        <v>82</v>
      </c>
      <c r="E18" s="215" t="s">
        <v>32</v>
      </c>
      <c r="F18" s="215" t="s">
        <v>33</v>
      </c>
      <c r="G18" s="214">
        <v>1969</v>
      </c>
      <c r="H18" s="214" t="s">
        <v>83</v>
      </c>
      <c r="I18" s="215" t="s">
        <v>35</v>
      </c>
      <c r="J18" s="586">
        <v>3</v>
      </c>
      <c r="K18" s="229">
        <v>350</v>
      </c>
      <c r="M18" s="223">
        <f>1+M17</f>
        <v>13</v>
      </c>
      <c r="N18" s="219">
        <v>168</v>
      </c>
      <c r="O18" s="220" t="s">
        <v>116</v>
      </c>
      <c r="P18" s="221" t="s">
        <v>32</v>
      </c>
      <c r="Q18" s="221" t="s">
        <v>33</v>
      </c>
      <c r="R18" s="220">
        <v>1972</v>
      </c>
      <c r="S18" s="220" t="s">
        <v>90</v>
      </c>
      <c r="T18" s="221" t="s">
        <v>35</v>
      </c>
      <c r="U18" s="231">
        <v>3</v>
      </c>
      <c r="V18" t="s">
        <v>604</v>
      </c>
    </row>
    <row r="19" spans="2:11" ht="15">
      <c r="B19" s="222">
        <f>1+B18</f>
        <v>13</v>
      </c>
      <c r="C19" s="213">
        <v>152</v>
      </c>
      <c r="D19" s="555" t="s">
        <v>85</v>
      </c>
      <c r="E19" s="215" t="s">
        <v>32</v>
      </c>
      <c r="F19" s="215" t="s">
        <v>33</v>
      </c>
      <c r="G19" s="214">
        <v>1969</v>
      </c>
      <c r="H19" s="214" t="s">
        <v>83</v>
      </c>
      <c r="I19" s="215" t="s">
        <v>35</v>
      </c>
      <c r="J19" s="586">
        <v>3</v>
      </c>
      <c r="K19" s="229">
        <v>350</v>
      </c>
    </row>
    <row r="20" spans="2:11" ht="15">
      <c r="B20" s="222">
        <f>1+B19</f>
        <v>14</v>
      </c>
      <c r="C20" s="213">
        <f>1+C19</f>
        <v>153</v>
      </c>
      <c r="D20" s="555" t="s">
        <v>87</v>
      </c>
      <c r="E20" s="215" t="s">
        <v>32</v>
      </c>
      <c r="F20" s="215" t="s">
        <v>33</v>
      </c>
      <c r="G20" s="214">
        <v>1969</v>
      </c>
      <c r="H20" s="214" t="s">
        <v>83</v>
      </c>
      <c r="I20" s="215" t="s">
        <v>35</v>
      </c>
      <c r="J20" s="586">
        <v>3</v>
      </c>
      <c r="K20" s="229">
        <v>350</v>
      </c>
    </row>
    <row r="21" spans="2:11" ht="15">
      <c r="B21" s="222">
        <f>1+B20</f>
        <v>15</v>
      </c>
      <c r="C21" s="213">
        <f>1+C20</f>
        <v>154</v>
      </c>
      <c r="D21" s="555" t="s">
        <v>89</v>
      </c>
      <c r="E21" s="215" t="s">
        <v>32</v>
      </c>
      <c r="F21" s="215" t="s">
        <v>33</v>
      </c>
      <c r="G21" s="214">
        <v>1969</v>
      </c>
      <c r="H21" s="214" t="s">
        <v>90</v>
      </c>
      <c r="I21" s="215" t="s">
        <v>35</v>
      </c>
      <c r="J21" s="586">
        <v>3</v>
      </c>
      <c r="K21" s="229">
        <v>350</v>
      </c>
    </row>
    <row r="22" spans="2:11" ht="15">
      <c r="B22" s="222">
        <f aca="true" t="shared" si="2" ref="B22:C26">1+B21</f>
        <v>16</v>
      </c>
      <c r="C22" s="213">
        <f t="shared" si="2"/>
        <v>155</v>
      </c>
      <c r="D22" s="555" t="s">
        <v>92</v>
      </c>
      <c r="E22" s="215" t="s">
        <v>32</v>
      </c>
      <c r="F22" s="215" t="s">
        <v>33</v>
      </c>
      <c r="G22" s="214">
        <v>1969</v>
      </c>
      <c r="H22" s="214" t="s">
        <v>90</v>
      </c>
      <c r="I22" s="215" t="s">
        <v>35</v>
      </c>
      <c r="J22" s="586">
        <v>3</v>
      </c>
      <c r="K22" s="229">
        <v>350</v>
      </c>
    </row>
    <row r="23" spans="2:11" ht="15">
      <c r="B23" s="222">
        <f t="shared" si="2"/>
        <v>17</v>
      </c>
      <c r="C23" s="213">
        <f t="shared" si="2"/>
        <v>156</v>
      </c>
      <c r="D23" s="555" t="s">
        <v>94</v>
      </c>
      <c r="E23" s="215" t="s">
        <v>32</v>
      </c>
      <c r="F23" s="215" t="s">
        <v>33</v>
      </c>
      <c r="G23" s="214">
        <v>1969</v>
      </c>
      <c r="H23" s="214" t="s">
        <v>90</v>
      </c>
      <c r="I23" s="215" t="s">
        <v>95</v>
      </c>
      <c r="J23" s="586">
        <v>3</v>
      </c>
      <c r="K23" s="229">
        <v>350</v>
      </c>
    </row>
    <row r="24" spans="2:11" ht="15">
      <c r="B24" s="222">
        <f t="shared" si="2"/>
        <v>18</v>
      </c>
      <c r="C24" s="213">
        <f t="shared" si="2"/>
        <v>157</v>
      </c>
      <c r="D24" s="555" t="s">
        <v>97</v>
      </c>
      <c r="E24" s="215" t="s">
        <v>32</v>
      </c>
      <c r="F24" s="215" t="s">
        <v>33</v>
      </c>
      <c r="G24" s="214">
        <v>1969</v>
      </c>
      <c r="H24" s="214" t="s">
        <v>83</v>
      </c>
      <c r="I24" s="215" t="s">
        <v>35</v>
      </c>
      <c r="J24" s="586">
        <v>3</v>
      </c>
      <c r="K24" s="229">
        <v>350</v>
      </c>
    </row>
    <row r="25" spans="2:11" ht="15">
      <c r="B25" s="222">
        <f t="shared" si="2"/>
        <v>19</v>
      </c>
      <c r="C25" s="213">
        <f t="shared" si="2"/>
        <v>158</v>
      </c>
      <c r="D25" s="555" t="s">
        <v>99</v>
      </c>
      <c r="E25" s="215" t="s">
        <v>32</v>
      </c>
      <c r="F25" s="215" t="s">
        <v>33</v>
      </c>
      <c r="G25" s="214">
        <v>1969</v>
      </c>
      <c r="H25" s="214" t="s">
        <v>83</v>
      </c>
      <c r="I25" s="215" t="s">
        <v>35</v>
      </c>
      <c r="J25" s="586">
        <v>3</v>
      </c>
      <c r="K25" s="229">
        <v>350</v>
      </c>
    </row>
    <row r="26" spans="2:11" ht="15">
      <c r="B26" s="222">
        <f>1+B25</f>
        <v>20</v>
      </c>
      <c r="C26" s="213">
        <f t="shared" si="2"/>
        <v>159</v>
      </c>
      <c r="D26" s="555" t="s">
        <v>101</v>
      </c>
      <c r="E26" s="215" t="s">
        <v>32</v>
      </c>
      <c r="F26" s="215" t="s">
        <v>33</v>
      </c>
      <c r="G26" s="214">
        <v>1969</v>
      </c>
      <c r="H26" s="214" t="s">
        <v>90</v>
      </c>
      <c r="I26" s="215" t="s">
        <v>35</v>
      </c>
      <c r="J26" s="586">
        <v>3</v>
      </c>
      <c r="K26" s="229">
        <v>350</v>
      </c>
    </row>
    <row r="27" spans="2:11" ht="15">
      <c r="B27" s="222">
        <f>1+B25</f>
        <v>20</v>
      </c>
      <c r="C27" s="213">
        <f>1+C26</f>
        <v>160</v>
      </c>
      <c r="D27" s="555" t="s">
        <v>103</v>
      </c>
      <c r="E27" s="215" t="s">
        <v>32</v>
      </c>
      <c r="F27" s="215" t="s">
        <v>33</v>
      </c>
      <c r="G27" s="214">
        <v>1969</v>
      </c>
      <c r="H27" s="214" t="s">
        <v>83</v>
      </c>
      <c r="I27" s="215" t="s">
        <v>35</v>
      </c>
      <c r="J27" s="586">
        <v>3</v>
      </c>
      <c r="K27" s="229">
        <v>350</v>
      </c>
    </row>
    <row r="28" spans="2:11" ht="15">
      <c r="B28" s="222">
        <f aca="true" t="shared" si="3" ref="B28:B36">1+B27</f>
        <v>21</v>
      </c>
      <c r="C28" s="213">
        <f aca="true" t="shared" si="4" ref="C28:C34">1+C27</f>
        <v>161</v>
      </c>
      <c r="D28" s="555" t="s">
        <v>307</v>
      </c>
      <c r="E28" s="215" t="s">
        <v>32</v>
      </c>
      <c r="F28" s="215" t="s">
        <v>33</v>
      </c>
      <c r="G28" s="214">
        <v>1969</v>
      </c>
      <c r="H28" s="214" t="s">
        <v>90</v>
      </c>
      <c r="I28" s="215" t="s">
        <v>35</v>
      </c>
      <c r="J28" s="586">
        <v>3</v>
      </c>
      <c r="K28" s="229">
        <v>350</v>
      </c>
    </row>
    <row r="29" spans="2:11" ht="15">
      <c r="B29" s="222">
        <f t="shared" si="3"/>
        <v>22</v>
      </c>
      <c r="C29" s="213">
        <f t="shared" si="4"/>
        <v>162</v>
      </c>
      <c r="D29" s="555" t="s">
        <v>106</v>
      </c>
      <c r="E29" s="215" t="s">
        <v>32</v>
      </c>
      <c r="F29" s="215" t="s">
        <v>33</v>
      </c>
      <c r="G29" s="214">
        <v>1969</v>
      </c>
      <c r="H29" s="214" t="s">
        <v>90</v>
      </c>
      <c r="I29" s="215" t="s">
        <v>35</v>
      </c>
      <c r="J29" s="586">
        <v>3</v>
      </c>
      <c r="K29" s="229">
        <v>350</v>
      </c>
    </row>
    <row r="30" spans="2:11" ht="15">
      <c r="B30" s="222">
        <f t="shared" si="3"/>
        <v>23</v>
      </c>
      <c r="C30" s="213">
        <f t="shared" si="4"/>
        <v>163</v>
      </c>
      <c r="D30" s="555" t="s">
        <v>107</v>
      </c>
      <c r="E30" s="215" t="s">
        <v>32</v>
      </c>
      <c r="F30" s="215" t="s">
        <v>33</v>
      </c>
      <c r="G30" s="214">
        <v>1969</v>
      </c>
      <c r="H30" s="214" t="s">
        <v>83</v>
      </c>
      <c r="I30" s="215" t="s">
        <v>35</v>
      </c>
      <c r="J30" s="586">
        <v>3</v>
      </c>
      <c r="K30" s="229">
        <v>350</v>
      </c>
    </row>
    <row r="31" spans="2:11" ht="15">
      <c r="B31" s="222">
        <f t="shared" si="3"/>
        <v>24</v>
      </c>
      <c r="C31" s="213">
        <f t="shared" si="4"/>
        <v>164</v>
      </c>
      <c r="D31" s="555" t="s">
        <v>108</v>
      </c>
      <c r="E31" s="215" t="s">
        <v>32</v>
      </c>
      <c r="F31" s="215" t="s">
        <v>33</v>
      </c>
      <c r="G31" s="214">
        <v>1969</v>
      </c>
      <c r="H31" s="214" t="s">
        <v>90</v>
      </c>
      <c r="I31" s="215" t="s">
        <v>95</v>
      </c>
      <c r="J31" s="586">
        <v>3</v>
      </c>
      <c r="K31" s="229">
        <v>350</v>
      </c>
    </row>
    <row r="32" spans="2:11" ht="15">
      <c r="B32" s="222">
        <f t="shared" si="3"/>
        <v>25</v>
      </c>
      <c r="C32" s="213">
        <f t="shared" si="4"/>
        <v>165</v>
      </c>
      <c r="D32" s="555" t="s">
        <v>110</v>
      </c>
      <c r="E32" s="215" t="s">
        <v>32</v>
      </c>
      <c r="F32" s="215" t="s">
        <v>33</v>
      </c>
      <c r="G32" s="214">
        <v>1969</v>
      </c>
      <c r="H32" s="214" t="s">
        <v>90</v>
      </c>
      <c r="I32" s="215" t="s">
        <v>35</v>
      </c>
      <c r="J32" s="586">
        <v>3</v>
      </c>
      <c r="K32" s="229">
        <v>350</v>
      </c>
    </row>
    <row r="33" spans="2:11" ht="15">
      <c r="B33" s="222">
        <f t="shared" si="3"/>
        <v>26</v>
      </c>
      <c r="C33" s="213">
        <f t="shared" si="4"/>
        <v>166</v>
      </c>
      <c r="D33" s="555" t="s">
        <v>112</v>
      </c>
      <c r="E33" s="215" t="s">
        <v>32</v>
      </c>
      <c r="F33" s="215" t="s">
        <v>33</v>
      </c>
      <c r="G33" s="214">
        <v>1972</v>
      </c>
      <c r="H33" s="214" t="s">
        <v>90</v>
      </c>
      <c r="I33" s="215" t="s">
        <v>35</v>
      </c>
      <c r="J33" s="586">
        <v>3</v>
      </c>
      <c r="K33" s="229">
        <v>350</v>
      </c>
    </row>
    <row r="34" spans="2:11" ht="15">
      <c r="B34" s="222">
        <f t="shared" si="3"/>
        <v>27</v>
      </c>
      <c r="C34" s="213">
        <f t="shared" si="4"/>
        <v>167</v>
      </c>
      <c r="D34" s="555" t="s">
        <v>114</v>
      </c>
      <c r="E34" s="215" t="s">
        <v>32</v>
      </c>
      <c r="F34" s="215" t="s">
        <v>33</v>
      </c>
      <c r="G34" s="214">
        <v>1972</v>
      </c>
      <c r="H34" s="214" t="s">
        <v>90</v>
      </c>
      <c r="I34" s="215" t="s">
        <v>35</v>
      </c>
      <c r="J34" s="586">
        <v>3</v>
      </c>
      <c r="K34" s="229">
        <v>350</v>
      </c>
    </row>
    <row r="35" spans="2:13" ht="15">
      <c r="B35" s="222">
        <f t="shared" si="3"/>
        <v>28</v>
      </c>
      <c r="C35" s="213">
        <f>1+N18</f>
        <v>169</v>
      </c>
      <c r="D35" s="555" t="s">
        <v>118</v>
      </c>
      <c r="E35" s="215" t="s">
        <v>32</v>
      </c>
      <c r="F35" s="215" t="s">
        <v>33</v>
      </c>
      <c r="G35" s="214">
        <v>1972</v>
      </c>
      <c r="H35" s="214" t="s">
        <v>90</v>
      </c>
      <c r="I35" s="215" t="s">
        <v>35</v>
      </c>
      <c r="J35" s="586">
        <v>3</v>
      </c>
      <c r="K35" s="229">
        <v>350</v>
      </c>
      <c r="M35" s="560"/>
    </row>
    <row r="36" spans="2:11" ht="15.75" thickBot="1">
      <c r="B36" s="223">
        <f t="shared" si="3"/>
        <v>29</v>
      </c>
      <c r="C36" s="219">
        <f>1+C35</f>
        <v>170</v>
      </c>
      <c r="D36" s="557" t="s">
        <v>120</v>
      </c>
      <c r="E36" s="221" t="s">
        <v>32</v>
      </c>
      <c r="F36" s="221" t="s">
        <v>33</v>
      </c>
      <c r="G36" s="220">
        <v>1972</v>
      </c>
      <c r="H36" s="220" t="s">
        <v>90</v>
      </c>
      <c r="I36" s="221" t="s">
        <v>35</v>
      </c>
      <c r="J36" s="587">
        <v>3</v>
      </c>
      <c r="K36" s="231">
        <v>350</v>
      </c>
    </row>
    <row r="38" spans="2:3" ht="13.5" thickBot="1">
      <c r="B38" s="126"/>
      <c r="C38" s="126" t="s">
        <v>409</v>
      </c>
    </row>
    <row r="39" spans="2:11" ht="12.75">
      <c r="B39" s="746" t="s">
        <v>520</v>
      </c>
      <c r="C39" s="588" t="s">
        <v>1</v>
      </c>
      <c r="D39" s="588" t="s">
        <v>2</v>
      </c>
      <c r="E39" s="588" t="s">
        <v>3</v>
      </c>
      <c r="F39" s="588" t="s">
        <v>4</v>
      </c>
      <c r="G39" s="588" t="s">
        <v>5</v>
      </c>
      <c r="H39" s="588" t="s">
        <v>6</v>
      </c>
      <c r="I39" s="82" t="s">
        <v>7</v>
      </c>
      <c r="J39" s="128" t="s">
        <v>8</v>
      </c>
      <c r="K39" s="246"/>
    </row>
    <row r="40" spans="2:12" ht="13.5" thickBot="1">
      <c r="B40" s="747"/>
      <c r="C40" s="589" t="s">
        <v>16</v>
      </c>
      <c r="D40" s="589" t="s">
        <v>18</v>
      </c>
      <c r="E40" s="589"/>
      <c r="F40" s="589"/>
      <c r="G40" s="589" t="s">
        <v>19</v>
      </c>
      <c r="H40" s="589"/>
      <c r="I40" s="8"/>
      <c r="J40" s="129" t="s">
        <v>20</v>
      </c>
      <c r="K40" s="246"/>
      <c r="L40" s="508"/>
    </row>
    <row r="41" spans="2:15" ht="15">
      <c r="B41" s="69">
        <v>1</v>
      </c>
      <c r="C41" s="69">
        <v>200</v>
      </c>
      <c r="D41" s="64" t="s">
        <v>124</v>
      </c>
      <c r="E41" s="514" t="s">
        <v>125</v>
      </c>
      <c r="F41" s="72" t="s">
        <v>406</v>
      </c>
      <c r="G41" s="64">
        <v>1993</v>
      </c>
      <c r="H41" s="64" t="s">
        <v>127</v>
      </c>
      <c r="I41" s="510" t="s">
        <v>128</v>
      </c>
      <c r="J41" s="518">
        <v>3</v>
      </c>
      <c r="K41" s="344"/>
      <c r="L41" s="508"/>
      <c r="M41" s="508"/>
      <c r="N41" s="508"/>
      <c r="O41" s="508"/>
    </row>
    <row r="42" spans="2:24" ht="15">
      <c r="B42" s="70">
        <f>1+B41</f>
        <v>2</v>
      </c>
      <c r="C42" s="70">
        <v>201</v>
      </c>
      <c r="D42" s="65" t="s">
        <v>132</v>
      </c>
      <c r="E42" s="515" t="s">
        <v>125</v>
      </c>
      <c r="F42" s="73" t="s">
        <v>126</v>
      </c>
      <c r="G42" s="65">
        <v>1993</v>
      </c>
      <c r="H42" s="65" t="s">
        <v>127</v>
      </c>
      <c r="I42" s="511" t="s">
        <v>128</v>
      </c>
      <c r="J42" s="519">
        <v>3</v>
      </c>
      <c r="K42" s="344"/>
      <c r="L42" s="347"/>
      <c r="M42" s="508"/>
      <c r="N42" s="508"/>
      <c r="O42" s="508"/>
      <c r="W42" s="212"/>
      <c r="X42" s="212"/>
    </row>
    <row r="43" spans="2:24" ht="15">
      <c r="B43" s="70">
        <f aca="true" t="shared" si="5" ref="B43:C58">1+B42</f>
        <v>3</v>
      </c>
      <c r="C43" s="70">
        <f t="shared" si="5"/>
        <v>202</v>
      </c>
      <c r="D43" s="65" t="s">
        <v>134</v>
      </c>
      <c r="E43" s="515" t="s">
        <v>125</v>
      </c>
      <c r="F43" s="73" t="s">
        <v>126</v>
      </c>
      <c r="G43" s="65">
        <v>1993</v>
      </c>
      <c r="H43" s="65" t="s">
        <v>127</v>
      </c>
      <c r="I43" s="511" t="s">
        <v>135</v>
      </c>
      <c r="J43" s="519">
        <v>3</v>
      </c>
      <c r="K43" s="344"/>
      <c r="L43" s="347"/>
      <c r="M43" s="420"/>
      <c r="N43" s="347"/>
      <c r="O43" s="419"/>
      <c r="W43" s="212"/>
      <c r="X43" s="212"/>
    </row>
    <row r="44" spans="1:24" s="212" customFormat="1" ht="15">
      <c r="A44"/>
      <c r="B44" s="70">
        <f t="shared" si="5"/>
        <v>4</v>
      </c>
      <c r="C44" s="70">
        <f t="shared" si="5"/>
        <v>203</v>
      </c>
      <c r="D44" s="65" t="s">
        <v>138</v>
      </c>
      <c r="E44" s="515" t="s">
        <v>125</v>
      </c>
      <c r="F44" s="73" t="s">
        <v>126</v>
      </c>
      <c r="G44" s="65">
        <v>1993</v>
      </c>
      <c r="H44" s="65" t="s">
        <v>127</v>
      </c>
      <c r="I44" s="511" t="s">
        <v>135</v>
      </c>
      <c r="J44" s="519">
        <v>3</v>
      </c>
      <c r="K44" s="344"/>
      <c r="L44" s="347"/>
      <c r="M44" s="420"/>
      <c r="N44" s="347"/>
      <c r="O44" s="419"/>
      <c r="P44"/>
      <c r="Q44"/>
      <c r="R44"/>
      <c r="S44"/>
      <c r="T44"/>
      <c r="U44"/>
      <c r="W44"/>
      <c r="X44"/>
    </row>
    <row r="45" spans="1:15" s="212" customFormat="1" ht="15">
      <c r="A45"/>
      <c r="B45" s="70">
        <f t="shared" si="5"/>
        <v>5</v>
      </c>
      <c r="C45" s="70">
        <f t="shared" si="5"/>
        <v>204</v>
      </c>
      <c r="D45" s="65" t="s">
        <v>141</v>
      </c>
      <c r="E45" s="515" t="s">
        <v>125</v>
      </c>
      <c r="F45" s="73" t="s">
        <v>126</v>
      </c>
      <c r="G45" s="65">
        <v>1993</v>
      </c>
      <c r="H45" s="65" t="s">
        <v>127</v>
      </c>
      <c r="I45" s="511" t="s">
        <v>135</v>
      </c>
      <c r="J45" s="519">
        <v>3</v>
      </c>
      <c r="K45" s="344"/>
      <c r="L45" s="347"/>
      <c r="M45" s="420"/>
      <c r="N45" s="347"/>
      <c r="O45" s="419"/>
    </row>
    <row r="46" spans="2:21" ht="15">
      <c r="B46" s="70">
        <f t="shared" si="5"/>
        <v>6</v>
      </c>
      <c r="C46" s="70">
        <f t="shared" si="5"/>
        <v>205</v>
      </c>
      <c r="D46" s="65" t="s">
        <v>144</v>
      </c>
      <c r="E46" s="515" t="s">
        <v>125</v>
      </c>
      <c r="F46" s="73" t="s">
        <v>126</v>
      </c>
      <c r="G46" s="65">
        <v>1993</v>
      </c>
      <c r="H46" s="65" t="s">
        <v>127</v>
      </c>
      <c r="I46" s="511" t="s">
        <v>135</v>
      </c>
      <c r="J46" s="519">
        <v>3</v>
      </c>
      <c r="K46" s="344"/>
      <c r="L46" s="347"/>
      <c r="M46" s="420"/>
      <c r="N46" s="347"/>
      <c r="O46" s="419"/>
      <c r="P46" s="212"/>
      <c r="Q46" s="212"/>
      <c r="R46" s="212"/>
      <c r="S46" s="212"/>
      <c r="T46" s="212"/>
      <c r="U46" s="212"/>
    </row>
    <row r="47" spans="1:21" s="212" customFormat="1" ht="15">
      <c r="A47"/>
      <c r="B47" s="70">
        <v>7</v>
      </c>
      <c r="C47" s="70">
        <v>207</v>
      </c>
      <c r="D47" s="65" t="s">
        <v>149</v>
      </c>
      <c r="E47" s="515" t="s">
        <v>125</v>
      </c>
      <c r="F47" s="73" t="s">
        <v>126</v>
      </c>
      <c r="G47" s="65">
        <v>1993</v>
      </c>
      <c r="H47" s="65" t="s">
        <v>127</v>
      </c>
      <c r="I47" s="511" t="s">
        <v>135</v>
      </c>
      <c r="J47" s="519">
        <v>3</v>
      </c>
      <c r="K47" s="344"/>
      <c r="L47" s="347"/>
      <c r="M47" s="420"/>
      <c r="N47" s="347"/>
      <c r="O47" s="419"/>
      <c r="P47"/>
      <c r="Q47"/>
      <c r="R47"/>
      <c r="S47"/>
      <c r="T47"/>
      <c r="U47"/>
    </row>
    <row r="48" spans="2:21" ht="15">
      <c r="B48" s="70">
        <v>8</v>
      </c>
      <c r="C48" s="70">
        <v>209</v>
      </c>
      <c r="D48" s="65" t="s">
        <v>154</v>
      </c>
      <c r="E48" s="515" t="s">
        <v>125</v>
      </c>
      <c r="F48" s="73" t="s">
        <v>126</v>
      </c>
      <c r="G48" s="65">
        <v>1993</v>
      </c>
      <c r="H48" s="65" t="s">
        <v>127</v>
      </c>
      <c r="I48" s="511" t="s">
        <v>135</v>
      </c>
      <c r="J48" s="519">
        <v>3</v>
      </c>
      <c r="K48" s="344"/>
      <c r="L48" s="347"/>
      <c r="M48" s="420"/>
      <c r="N48" s="347"/>
      <c r="O48" s="419"/>
      <c r="P48" s="212"/>
      <c r="Q48" s="212"/>
      <c r="R48" s="212"/>
      <c r="S48" s="212"/>
      <c r="T48" s="212"/>
      <c r="U48" s="212"/>
    </row>
    <row r="49" spans="1:24" s="212" customFormat="1" ht="15">
      <c r="A49"/>
      <c r="B49" s="70">
        <f t="shared" si="5"/>
        <v>9</v>
      </c>
      <c r="C49" s="70">
        <f t="shared" si="5"/>
        <v>210</v>
      </c>
      <c r="D49" s="65" t="s">
        <v>157</v>
      </c>
      <c r="E49" s="515" t="s">
        <v>125</v>
      </c>
      <c r="F49" s="73" t="s">
        <v>126</v>
      </c>
      <c r="G49" s="65">
        <v>1993</v>
      </c>
      <c r="H49" s="65" t="s">
        <v>127</v>
      </c>
      <c r="I49" s="511" t="s">
        <v>135</v>
      </c>
      <c r="J49" s="519">
        <v>3</v>
      </c>
      <c r="K49" s="344"/>
      <c r="L49" s="347"/>
      <c r="M49" s="420"/>
      <c r="N49" s="347"/>
      <c r="O49" s="419"/>
      <c r="P49"/>
      <c r="Q49"/>
      <c r="R49"/>
      <c r="S49"/>
      <c r="T49"/>
      <c r="U49"/>
      <c r="W49"/>
      <c r="X49"/>
    </row>
    <row r="50" spans="2:21" ht="15">
      <c r="B50" s="70">
        <v>10</v>
      </c>
      <c r="C50" s="70">
        <v>213</v>
      </c>
      <c r="D50" s="65" t="s">
        <v>164</v>
      </c>
      <c r="E50" s="515" t="s">
        <v>125</v>
      </c>
      <c r="F50" s="73" t="s">
        <v>126</v>
      </c>
      <c r="G50" s="65">
        <v>1993</v>
      </c>
      <c r="H50" s="65" t="s">
        <v>127</v>
      </c>
      <c r="I50" s="511" t="s">
        <v>135</v>
      </c>
      <c r="J50" s="519">
        <v>3</v>
      </c>
      <c r="K50" s="344"/>
      <c r="L50" s="347"/>
      <c r="M50" s="420"/>
      <c r="N50" s="347"/>
      <c r="O50" s="419"/>
      <c r="P50" s="212"/>
      <c r="Q50" s="212"/>
      <c r="R50" s="212"/>
      <c r="S50" s="212"/>
      <c r="T50" s="212"/>
      <c r="U50" s="212"/>
    </row>
    <row r="51" spans="2:15" ht="15">
      <c r="B51" s="70">
        <f t="shared" si="5"/>
        <v>11</v>
      </c>
      <c r="C51" s="70">
        <f t="shared" si="5"/>
        <v>214</v>
      </c>
      <c r="D51" s="65" t="s">
        <v>167</v>
      </c>
      <c r="E51" s="515" t="s">
        <v>125</v>
      </c>
      <c r="F51" s="73" t="s">
        <v>126</v>
      </c>
      <c r="G51" s="65">
        <v>1993</v>
      </c>
      <c r="H51" s="65" t="s">
        <v>127</v>
      </c>
      <c r="I51" s="511" t="s">
        <v>135</v>
      </c>
      <c r="J51" s="519">
        <v>3</v>
      </c>
      <c r="K51" s="344"/>
      <c r="L51" s="347"/>
      <c r="M51" s="420"/>
      <c r="N51" s="347"/>
      <c r="O51" s="419"/>
    </row>
    <row r="52" spans="2:15" ht="15">
      <c r="B52" s="70">
        <f t="shared" si="5"/>
        <v>12</v>
      </c>
      <c r="C52" s="70">
        <f t="shared" si="5"/>
        <v>215</v>
      </c>
      <c r="D52" s="65" t="s">
        <v>170</v>
      </c>
      <c r="E52" s="515" t="s">
        <v>125</v>
      </c>
      <c r="F52" s="73" t="s">
        <v>126</v>
      </c>
      <c r="G52" s="65">
        <v>1993</v>
      </c>
      <c r="H52" s="65" t="s">
        <v>127</v>
      </c>
      <c r="I52" s="511" t="s">
        <v>135</v>
      </c>
      <c r="J52" s="519">
        <v>3</v>
      </c>
      <c r="K52" s="344"/>
      <c r="L52" s="347"/>
      <c r="M52" s="420"/>
      <c r="N52" s="347"/>
      <c r="O52" s="419"/>
    </row>
    <row r="53" spans="2:15" ht="15">
      <c r="B53" s="70">
        <f t="shared" si="5"/>
        <v>13</v>
      </c>
      <c r="C53" s="70">
        <f t="shared" si="5"/>
        <v>216</v>
      </c>
      <c r="D53" s="65" t="s">
        <v>173</v>
      </c>
      <c r="E53" s="515" t="s">
        <v>125</v>
      </c>
      <c r="F53" s="73" t="s">
        <v>126</v>
      </c>
      <c r="G53" s="65">
        <v>1994</v>
      </c>
      <c r="H53" s="65" t="s">
        <v>127</v>
      </c>
      <c r="I53" s="511" t="s">
        <v>135</v>
      </c>
      <c r="J53" s="519">
        <v>3</v>
      </c>
      <c r="K53" s="344"/>
      <c r="L53" s="347"/>
      <c r="M53" s="420"/>
      <c r="N53" s="347"/>
      <c r="O53" s="419"/>
    </row>
    <row r="54" spans="2:15" ht="15">
      <c r="B54" s="70">
        <f t="shared" si="5"/>
        <v>14</v>
      </c>
      <c r="C54" s="70">
        <f t="shared" si="5"/>
        <v>217</v>
      </c>
      <c r="D54" s="65" t="s">
        <v>176</v>
      </c>
      <c r="E54" s="515" t="s">
        <v>125</v>
      </c>
      <c r="F54" s="73" t="s">
        <v>126</v>
      </c>
      <c r="G54" s="65">
        <v>1994</v>
      </c>
      <c r="H54" s="65" t="s">
        <v>127</v>
      </c>
      <c r="I54" s="511" t="s">
        <v>135</v>
      </c>
      <c r="J54" s="519">
        <v>3</v>
      </c>
      <c r="K54" s="344"/>
      <c r="L54" s="347"/>
      <c r="M54" s="420"/>
      <c r="N54" s="347"/>
      <c r="O54" s="419"/>
    </row>
    <row r="55" spans="2:15" ht="15">
      <c r="B55" s="70">
        <f t="shared" si="5"/>
        <v>15</v>
      </c>
      <c r="C55" s="70">
        <f t="shared" si="5"/>
        <v>218</v>
      </c>
      <c r="D55" s="65" t="s">
        <v>179</v>
      </c>
      <c r="E55" s="515" t="s">
        <v>125</v>
      </c>
      <c r="F55" s="73" t="s">
        <v>126</v>
      </c>
      <c r="G55" s="65">
        <v>1994</v>
      </c>
      <c r="H55" s="65" t="s">
        <v>127</v>
      </c>
      <c r="I55" s="511" t="s">
        <v>135</v>
      </c>
      <c r="J55" s="519">
        <v>3</v>
      </c>
      <c r="K55" s="344"/>
      <c r="L55" s="347"/>
      <c r="M55" s="420"/>
      <c r="N55" s="347"/>
      <c r="O55" s="419"/>
    </row>
    <row r="56" spans="2:15" ht="15">
      <c r="B56" s="70">
        <f t="shared" si="5"/>
        <v>16</v>
      </c>
      <c r="C56" s="70">
        <f t="shared" si="5"/>
        <v>219</v>
      </c>
      <c r="D56" s="65" t="s">
        <v>182</v>
      </c>
      <c r="E56" s="515" t="s">
        <v>125</v>
      </c>
      <c r="F56" s="73" t="s">
        <v>126</v>
      </c>
      <c r="G56" s="65">
        <v>1994</v>
      </c>
      <c r="H56" s="65" t="s">
        <v>127</v>
      </c>
      <c r="I56" s="511" t="s">
        <v>135</v>
      </c>
      <c r="J56" s="519">
        <v>3</v>
      </c>
      <c r="K56" s="344"/>
      <c r="L56" s="347"/>
      <c r="M56" s="420"/>
      <c r="N56" s="347"/>
      <c r="O56" s="419"/>
    </row>
    <row r="57" spans="2:15" ht="15">
      <c r="B57" s="542">
        <f t="shared" si="5"/>
        <v>17</v>
      </c>
      <c r="C57" s="542">
        <f t="shared" si="5"/>
        <v>220</v>
      </c>
      <c r="D57" s="235" t="s">
        <v>185</v>
      </c>
      <c r="E57" s="543" t="s">
        <v>125</v>
      </c>
      <c r="F57" s="210" t="s">
        <v>126</v>
      </c>
      <c r="G57" s="235">
        <v>1994</v>
      </c>
      <c r="H57" s="235" t="s">
        <v>127</v>
      </c>
      <c r="I57" s="544" t="s">
        <v>135</v>
      </c>
      <c r="J57" s="545">
        <v>3</v>
      </c>
      <c r="K57" s="584"/>
      <c r="L57" s="347"/>
      <c r="M57" s="420"/>
      <c r="N57" s="347"/>
      <c r="O57" s="419"/>
    </row>
    <row r="58" spans="1:15" ht="15">
      <c r="A58" s="541"/>
      <c r="B58" s="70">
        <f t="shared" si="5"/>
        <v>18</v>
      </c>
      <c r="C58" s="96">
        <v>221</v>
      </c>
      <c r="D58" s="87" t="s">
        <v>188</v>
      </c>
      <c r="E58" s="516" t="s">
        <v>125</v>
      </c>
      <c r="F58" s="88" t="s">
        <v>126</v>
      </c>
      <c r="G58" s="87">
        <v>1994</v>
      </c>
      <c r="H58" s="87" t="s">
        <v>127</v>
      </c>
      <c r="I58" s="512" t="s">
        <v>135</v>
      </c>
      <c r="J58" s="520">
        <v>3</v>
      </c>
      <c r="K58" s="344"/>
      <c r="L58" s="546"/>
      <c r="M58" s="420"/>
      <c r="N58" s="347"/>
      <c r="O58" s="419"/>
    </row>
    <row r="59" spans="2:15" ht="15">
      <c r="B59" s="70">
        <f aca="true" t="shared" si="6" ref="B59:B75">1+B58</f>
        <v>19</v>
      </c>
      <c r="C59" s="96">
        <f>1+C58</f>
        <v>222</v>
      </c>
      <c r="D59" s="87" t="s">
        <v>191</v>
      </c>
      <c r="E59" s="516" t="s">
        <v>125</v>
      </c>
      <c r="F59" s="88" t="s">
        <v>126</v>
      </c>
      <c r="G59" s="87">
        <v>1996</v>
      </c>
      <c r="H59" s="87" t="s">
        <v>192</v>
      </c>
      <c r="I59" s="512" t="s">
        <v>135</v>
      </c>
      <c r="J59" s="520">
        <v>3</v>
      </c>
      <c r="K59" s="344"/>
      <c r="L59" s="347"/>
      <c r="M59" s="420"/>
      <c r="N59" s="547"/>
      <c r="O59" s="419"/>
    </row>
    <row r="60" spans="2:15" ht="15">
      <c r="B60" s="70">
        <f t="shared" si="6"/>
        <v>20</v>
      </c>
      <c r="C60" s="96">
        <f>1+C59</f>
        <v>223</v>
      </c>
      <c r="D60" s="87" t="s">
        <v>195</v>
      </c>
      <c r="E60" s="516" t="s">
        <v>125</v>
      </c>
      <c r="F60" s="88" t="s">
        <v>126</v>
      </c>
      <c r="G60" s="87">
        <v>1996</v>
      </c>
      <c r="H60" s="87" t="s">
        <v>192</v>
      </c>
      <c r="I60" s="512" t="s">
        <v>135</v>
      </c>
      <c r="J60" s="520">
        <v>3</v>
      </c>
      <c r="K60" s="344"/>
      <c r="L60" s="347"/>
      <c r="M60" s="420"/>
      <c r="N60" s="347"/>
      <c r="O60" s="419"/>
    </row>
    <row r="61" spans="2:15" ht="15">
      <c r="B61" s="70">
        <f t="shared" si="6"/>
        <v>21</v>
      </c>
      <c r="C61" s="96">
        <v>224</v>
      </c>
      <c r="D61" s="87" t="s">
        <v>199</v>
      </c>
      <c r="E61" s="516" t="s">
        <v>125</v>
      </c>
      <c r="F61" s="88" t="s">
        <v>126</v>
      </c>
      <c r="G61" s="87">
        <v>1996</v>
      </c>
      <c r="H61" s="87" t="s">
        <v>192</v>
      </c>
      <c r="I61" s="512" t="s">
        <v>135</v>
      </c>
      <c r="J61" s="520">
        <v>3</v>
      </c>
      <c r="K61" s="344"/>
      <c r="L61" s="347"/>
      <c r="M61" s="420"/>
      <c r="N61" s="347"/>
      <c r="O61" s="419"/>
    </row>
    <row r="62" spans="2:15" ht="15">
      <c r="B62" s="70">
        <f t="shared" si="6"/>
        <v>22</v>
      </c>
      <c r="C62" s="96">
        <v>225</v>
      </c>
      <c r="D62" s="87" t="s">
        <v>197</v>
      </c>
      <c r="E62" s="516" t="s">
        <v>125</v>
      </c>
      <c r="F62" s="88" t="s">
        <v>126</v>
      </c>
      <c r="G62" s="87">
        <v>1996</v>
      </c>
      <c r="H62" s="87" t="s">
        <v>192</v>
      </c>
      <c r="I62" s="512" t="s">
        <v>135</v>
      </c>
      <c r="J62" s="520">
        <v>3</v>
      </c>
      <c r="K62" s="344"/>
      <c r="L62" s="347"/>
      <c r="M62" s="420"/>
      <c r="N62" s="347"/>
      <c r="O62" s="419"/>
    </row>
    <row r="63" spans="2:15" ht="15">
      <c r="B63" s="70">
        <f t="shared" si="6"/>
        <v>23</v>
      </c>
      <c r="C63" s="96">
        <v>226</v>
      </c>
      <c r="D63" s="87" t="s">
        <v>200</v>
      </c>
      <c r="E63" s="516" t="s">
        <v>125</v>
      </c>
      <c r="F63" s="88" t="s">
        <v>126</v>
      </c>
      <c r="G63" s="87">
        <v>1996</v>
      </c>
      <c r="H63" s="87" t="s">
        <v>192</v>
      </c>
      <c r="I63" s="512" t="s">
        <v>135</v>
      </c>
      <c r="J63" s="520">
        <v>3</v>
      </c>
      <c r="K63" s="344"/>
      <c r="L63" s="347"/>
      <c r="M63" s="420"/>
      <c r="N63" s="347"/>
      <c r="O63" s="419"/>
    </row>
    <row r="64" spans="2:15" ht="15">
      <c r="B64" s="70">
        <f t="shared" si="6"/>
        <v>24</v>
      </c>
      <c r="C64" s="96">
        <v>227</v>
      </c>
      <c r="D64" s="87" t="s">
        <v>201</v>
      </c>
      <c r="E64" s="516" t="s">
        <v>125</v>
      </c>
      <c r="F64" s="88" t="s">
        <v>405</v>
      </c>
      <c r="G64" s="87">
        <v>1997</v>
      </c>
      <c r="H64" s="88" t="s">
        <v>202</v>
      </c>
      <c r="I64" s="512" t="s">
        <v>340</v>
      </c>
      <c r="J64" s="520">
        <v>3</v>
      </c>
      <c r="K64" s="344"/>
      <c r="L64" s="347"/>
      <c r="M64" s="420"/>
      <c r="N64" s="347"/>
      <c r="O64" s="419"/>
    </row>
    <row r="65" spans="2:15" ht="15">
      <c r="B65" s="70">
        <f t="shared" si="6"/>
        <v>25</v>
      </c>
      <c r="C65" s="96">
        <v>228</v>
      </c>
      <c r="D65" s="87" t="s">
        <v>343</v>
      </c>
      <c r="E65" s="516" t="s">
        <v>125</v>
      </c>
      <c r="F65" s="88" t="s">
        <v>126</v>
      </c>
      <c r="G65" s="87">
        <v>1996</v>
      </c>
      <c r="H65" s="87" t="s">
        <v>192</v>
      </c>
      <c r="I65" s="512" t="s">
        <v>340</v>
      </c>
      <c r="J65" s="520">
        <v>3</v>
      </c>
      <c r="K65" s="344"/>
      <c r="L65" s="347"/>
      <c r="M65" s="420"/>
      <c r="N65" s="347"/>
      <c r="O65" s="419"/>
    </row>
    <row r="66" spans="2:15" ht="15">
      <c r="B66" s="70">
        <f t="shared" si="6"/>
        <v>26</v>
      </c>
      <c r="C66" s="96">
        <v>229</v>
      </c>
      <c r="D66" s="87" t="s">
        <v>345</v>
      </c>
      <c r="E66" s="516" t="s">
        <v>125</v>
      </c>
      <c r="F66" s="88" t="s">
        <v>405</v>
      </c>
      <c r="G66" s="87">
        <v>1997</v>
      </c>
      <c r="H66" s="88" t="s">
        <v>202</v>
      </c>
      <c r="I66" s="512" t="s">
        <v>340</v>
      </c>
      <c r="J66" s="520">
        <v>3</v>
      </c>
      <c r="K66" s="344"/>
      <c r="L66" s="347"/>
      <c r="M66" s="420"/>
      <c r="N66" s="347"/>
      <c r="O66" s="420"/>
    </row>
    <row r="67" spans="2:15" ht="15">
      <c r="B67" s="70">
        <f t="shared" si="6"/>
        <v>27</v>
      </c>
      <c r="C67" s="96">
        <v>230</v>
      </c>
      <c r="D67" s="87" t="s">
        <v>349</v>
      </c>
      <c r="E67" s="516" t="s">
        <v>125</v>
      </c>
      <c r="F67" s="88" t="s">
        <v>404</v>
      </c>
      <c r="G67" s="87">
        <v>1998</v>
      </c>
      <c r="H67" s="88" t="s">
        <v>350</v>
      </c>
      <c r="I67" s="512" t="s">
        <v>351</v>
      </c>
      <c r="J67" s="520">
        <v>3</v>
      </c>
      <c r="K67" s="344"/>
      <c r="L67" s="347"/>
      <c r="M67" s="420"/>
      <c r="N67" s="347"/>
      <c r="O67" s="419"/>
    </row>
    <row r="68" spans="2:15" ht="15">
      <c r="B68" s="70">
        <f t="shared" si="6"/>
        <v>28</v>
      </c>
      <c r="C68" s="96">
        <v>231</v>
      </c>
      <c r="D68" s="87" t="s">
        <v>354</v>
      </c>
      <c r="E68" s="516" t="s">
        <v>125</v>
      </c>
      <c r="F68" s="88" t="s">
        <v>404</v>
      </c>
      <c r="G68" s="87">
        <v>1998</v>
      </c>
      <c r="H68" s="88" t="s">
        <v>350</v>
      </c>
      <c r="I68" s="512" t="s">
        <v>351</v>
      </c>
      <c r="J68" s="520">
        <v>3</v>
      </c>
      <c r="K68" s="344"/>
      <c r="L68" s="347"/>
      <c r="M68" s="420"/>
      <c r="N68" s="347"/>
      <c r="O68" s="420"/>
    </row>
    <row r="69" spans="2:15" ht="15">
      <c r="B69" s="70">
        <f t="shared" si="6"/>
        <v>29</v>
      </c>
      <c r="C69" s="96">
        <v>232</v>
      </c>
      <c r="D69" s="87" t="s">
        <v>357</v>
      </c>
      <c r="E69" s="516" t="s">
        <v>125</v>
      </c>
      <c r="F69" s="88" t="s">
        <v>404</v>
      </c>
      <c r="G69" s="87">
        <v>1998</v>
      </c>
      <c r="H69" s="88" t="s">
        <v>350</v>
      </c>
      <c r="I69" s="512" t="s">
        <v>351</v>
      </c>
      <c r="J69" s="520">
        <v>3</v>
      </c>
      <c r="K69" s="344"/>
      <c r="L69" s="347"/>
      <c r="M69" s="420"/>
      <c r="N69" s="347"/>
      <c r="O69" s="420"/>
    </row>
    <row r="70" spans="2:15" ht="15">
      <c r="B70" s="70">
        <f t="shared" si="6"/>
        <v>30</v>
      </c>
      <c r="C70" s="96">
        <v>233</v>
      </c>
      <c r="D70" s="87" t="s">
        <v>360</v>
      </c>
      <c r="E70" s="516" t="s">
        <v>125</v>
      </c>
      <c r="F70" s="88" t="s">
        <v>404</v>
      </c>
      <c r="G70" s="87">
        <v>1998</v>
      </c>
      <c r="H70" s="88" t="s">
        <v>350</v>
      </c>
      <c r="I70" s="512" t="s">
        <v>351</v>
      </c>
      <c r="J70" s="520">
        <v>3</v>
      </c>
      <c r="K70" s="344"/>
      <c r="L70" s="347"/>
      <c r="M70" s="420"/>
      <c r="N70" s="347"/>
      <c r="O70" s="420"/>
    </row>
    <row r="71" spans="2:15" ht="15">
      <c r="B71" s="70">
        <f t="shared" si="6"/>
        <v>31</v>
      </c>
      <c r="C71" s="96">
        <v>234</v>
      </c>
      <c r="D71" s="87" t="s">
        <v>363</v>
      </c>
      <c r="E71" s="516" t="s">
        <v>125</v>
      </c>
      <c r="F71" s="88" t="s">
        <v>403</v>
      </c>
      <c r="G71" s="87">
        <v>1999</v>
      </c>
      <c r="H71" s="88" t="s">
        <v>364</v>
      </c>
      <c r="I71" s="512" t="s">
        <v>365</v>
      </c>
      <c r="J71" s="520">
        <v>3</v>
      </c>
      <c r="K71" s="344"/>
      <c r="L71" s="347"/>
      <c r="M71" s="420"/>
      <c r="N71" s="347"/>
      <c r="O71" s="420"/>
    </row>
    <row r="72" spans="2:15" ht="15">
      <c r="B72" s="70">
        <f t="shared" si="6"/>
        <v>32</v>
      </c>
      <c r="C72" s="96">
        <v>235</v>
      </c>
      <c r="D72" s="87" t="s">
        <v>368</v>
      </c>
      <c r="E72" s="516" t="s">
        <v>125</v>
      </c>
      <c r="F72" s="88" t="s">
        <v>403</v>
      </c>
      <c r="G72" s="87">
        <v>1999</v>
      </c>
      <c r="H72" s="88" t="s">
        <v>364</v>
      </c>
      <c r="I72" s="512" t="s">
        <v>365</v>
      </c>
      <c r="J72" s="520">
        <v>3</v>
      </c>
      <c r="K72" s="344"/>
      <c r="L72" s="347"/>
      <c r="M72" s="420"/>
      <c r="N72" s="347"/>
      <c r="O72" s="420"/>
    </row>
    <row r="73" spans="2:15" ht="15">
      <c r="B73" s="70">
        <f t="shared" si="6"/>
        <v>33</v>
      </c>
      <c r="C73" s="96">
        <v>237</v>
      </c>
      <c r="D73" s="87" t="s">
        <v>371</v>
      </c>
      <c r="E73" s="516" t="s">
        <v>125</v>
      </c>
      <c r="F73" s="88" t="s">
        <v>403</v>
      </c>
      <c r="G73" s="87">
        <v>1999</v>
      </c>
      <c r="H73" s="88" t="s">
        <v>364</v>
      </c>
      <c r="I73" s="512" t="s">
        <v>365</v>
      </c>
      <c r="J73" s="520">
        <v>3</v>
      </c>
      <c r="K73" s="344"/>
      <c r="L73" s="347"/>
      <c r="M73" s="420"/>
      <c r="N73" s="347"/>
      <c r="O73" s="420"/>
    </row>
    <row r="74" spans="2:15" ht="15">
      <c r="B74" s="70">
        <f t="shared" si="6"/>
        <v>34</v>
      </c>
      <c r="C74" s="96">
        <v>236</v>
      </c>
      <c r="D74" s="87" t="s">
        <v>374</v>
      </c>
      <c r="E74" s="516" t="s">
        <v>125</v>
      </c>
      <c r="F74" s="88" t="s">
        <v>403</v>
      </c>
      <c r="G74" s="87">
        <v>1999</v>
      </c>
      <c r="H74" s="88" t="s">
        <v>364</v>
      </c>
      <c r="I74" s="512" t="s">
        <v>365</v>
      </c>
      <c r="J74" s="520">
        <v>3</v>
      </c>
      <c r="K74" s="344"/>
      <c r="L74" s="347"/>
      <c r="M74" s="420"/>
      <c r="N74" s="347"/>
      <c r="O74" s="420"/>
    </row>
    <row r="75" spans="2:15" ht="15">
      <c r="B75" s="70">
        <f t="shared" si="6"/>
        <v>35</v>
      </c>
      <c r="C75" s="96">
        <v>238</v>
      </c>
      <c r="D75" s="87" t="s">
        <v>488</v>
      </c>
      <c r="E75" s="516" t="s">
        <v>125</v>
      </c>
      <c r="F75" s="88" t="s">
        <v>126</v>
      </c>
      <c r="G75" s="87">
        <v>1994</v>
      </c>
      <c r="H75" s="88" t="s">
        <v>127</v>
      </c>
      <c r="I75" s="512" t="s">
        <v>365</v>
      </c>
      <c r="J75" s="520">
        <v>3</v>
      </c>
      <c r="K75" s="344"/>
      <c r="L75" s="347"/>
      <c r="M75" s="420"/>
      <c r="N75" s="347"/>
      <c r="O75" s="420"/>
    </row>
    <row r="76" spans="2:15" ht="15.75" thickBot="1">
      <c r="B76" s="71">
        <f>1+B75</f>
        <v>36</v>
      </c>
      <c r="C76" s="71">
        <v>199</v>
      </c>
      <c r="D76" s="66" t="s">
        <v>204</v>
      </c>
      <c r="E76" s="517" t="s">
        <v>125</v>
      </c>
      <c r="F76" s="74" t="s">
        <v>205</v>
      </c>
      <c r="G76" s="66">
        <v>1992</v>
      </c>
      <c r="H76" s="66" t="s">
        <v>206</v>
      </c>
      <c r="I76" s="513" t="s">
        <v>135</v>
      </c>
      <c r="J76" s="521">
        <v>3</v>
      </c>
      <c r="K76" s="344"/>
      <c r="L76" s="347"/>
      <c r="M76" s="420"/>
      <c r="N76" s="347"/>
      <c r="O76" s="420"/>
    </row>
    <row r="77" spans="12:15" ht="12.75">
      <c r="L77" s="347"/>
      <c r="M77" s="420"/>
      <c r="N77" s="347"/>
      <c r="O77" s="420"/>
    </row>
    <row r="78" spans="13:15" ht="12.75">
      <c r="M78" s="420"/>
      <c r="N78" s="347"/>
      <c r="O78" s="419"/>
    </row>
    <row r="79" spans="2:3" ht="13.5" thickBot="1">
      <c r="B79" s="107"/>
      <c r="C79" s="107" t="s">
        <v>407</v>
      </c>
    </row>
    <row r="80" spans="2:11" ht="12.75">
      <c r="B80" s="748" t="s">
        <v>520</v>
      </c>
      <c r="C80" s="82" t="s">
        <v>1</v>
      </c>
      <c r="D80" s="82" t="s">
        <v>2</v>
      </c>
      <c r="E80" s="82" t="s">
        <v>3</v>
      </c>
      <c r="F80" s="82" t="s">
        <v>4</v>
      </c>
      <c r="G80" s="82" t="s">
        <v>5</v>
      </c>
      <c r="H80" s="82" t="s">
        <v>6</v>
      </c>
      <c r="I80" s="82" t="s">
        <v>7</v>
      </c>
      <c r="J80" s="128" t="s">
        <v>8</v>
      </c>
      <c r="K80" s="246"/>
    </row>
    <row r="81" spans="2:14" ht="13.5" thickBot="1">
      <c r="B81" s="749"/>
      <c r="C81" s="8" t="s">
        <v>16</v>
      </c>
      <c r="D81" s="8" t="s">
        <v>18</v>
      </c>
      <c r="E81" s="8"/>
      <c r="F81" s="8"/>
      <c r="G81" s="8" t="s">
        <v>19</v>
      </c>
      <c r="H81" s="8"/>
      <c r="I81" s="8"/>
      <c r="J81" s="129" t="s">
        <v>20</v>
      </c>
      <c r="K81" s="246"/>
      <c r="N81" s="348"/>
    </row>
    <row r="82" spans="2:14" ht="15">
      <c r="B82" s="93">
        <v>1</v>
      </c>
      <c r="C82" s="549">
        <v>332</v>
      </c>
      <c r="D82" s="550" t="s">
        <v>233</v>
      </c>
      <c r="E82" s="551" t="s">
        <v>125</v>
      </c>
      <c r="F82" s="72" t="s">
        <v>271</v>
      </c>
      <c r="G82" s="64">
        <v>1980</v>
      </c>
      <c r="H82" s="64">
        <v>40</v>
      </c>
      <c r="I82" s="509" t="s">
        <v>378</v>
      </c>
      <c r="J82" s="518">
        <v>2</v>
      </c>
      <c r="K82" s="344"/>
      <c r="N82" s="508"/>
    </row>
    <row r="83" spans="2:14" ht="15">
      <c r="B83" s="94">
        <v>2</v>
      </c>
      <c r="C83" s="525">
        <v>334</v>
      </c>
      <c r="D83" s="320" t="s">
        <v>386</v>
      </c>
      <c r="E83" s="321" t="s">
        <v>125</v>
      </c>
      <c r="F83" s="73" t="s">
        <v>271</v>
      </c>
      <c r="G83" s="65">
        <v>1981</v>
      </c>
      <c r="H83" s="65" t="s">
        <v>213</v>
      </c>
      <c r="I83" s="132" t="s">
        <v>378</v>
      </c>
      <c r="J83" s="519">
        <v>2</v>
      </c>
      <c r="K83" s="344"/>
      <c r="N83" s="508"/>
    </row>
    <row r="84" spans="2:14" ht="15">
      <c r="B84" s="94">
        <v>3</v>
      </c>
      <c r="C84" s="350">
        <v>335</v>
      </c>
      <c r="D84" s="548" t="s">
        <v>238</v>
      </c>
      <c r="E84" s="210" t="s">
        <v>125</v>
      </c>
      <c r="F84" s="73" t="s">
        <v>271</v>
      </c>
      <c r="G84" s="65">
        <v>1981</v>
      </c>
      <c r="H84" s="65" t="s">
        <v>213</v>
      </c>
      <c r="I84" s="132" t="s">
        <v>378</v>
      </c>
      <c r="J84" s="519">
        <v>2</v>
      </c>
      <c r="K84" s="344"/>
      <c r="N84" s="419"/>
    </row>
    <row r="85" spans="2:14" ht="15">
      <c r="B85" s="94">
        <v>4</v>
      </c>
      <c r="C85" s="525">
        <v>338</v>
      </c>
      <c r="D85" s="320" t="s">
        <v>241</v>
      </c>
      <c r="E85" s="321" t="s">
        <v>125</v>
      </c>
      <c r="F85" s="73" t="s">
        <v>271</v>
      </c>
      <c r="G85" s="65">
        <v>1981</v>
      </c>
      <c r="H85" s="65" t="s">
        <v>213</v>
      </c>
      <c r="I85" s="132" t="s">
        <v>378</v>
      </c>
      <c r="J85" s="519">
        <v>2</v>
      </c>
      <c r="K85" s="344"/>
      <c r="N85" s="419"/>
    </row>
    <row r="86" spans="2:14" ht="15">
      <c r="B86" s="94">
        <v>5</v>
      </c>
      <c r="C86" s="350">
        <v>339</v>
      </c>
      <c r="D86" s="548" t="s">
        <v>242</v>
      </c>
      <c r="E86" s="210" t="s">
        <v>125</v>
      </c>
      <c r="F86" s="73" t="s">
        <v>271</v>
      </c>
      <c r="G86" s="65">
        <v>1981</v>
      </c>
      <c r="H86" s="65" t="s">
        <v>213</v>
      </c>
      <c r="I86" s="132" t="s">
        <v>378</v>
      </c>
      <c r="J86" s="519">
        <v>2</v>
      </c>
      <c r="K86" s="344"/>
      <c r="N86" s="419"/>
    </row>
    <row r="87" spans="2:14" ht="15">
      <c r="B87" s="94">
        <v>6</v>
      </c>
      <c r="C87" s="350">
        <v>342</v>
      </c>
      <c r="D87" s="548" t="s">
        <v>245</v>
      </c>
      <c r="E87" s="210" t="s">
        <v>125</v>
      </c>
      <c r="F87" s="73" t="s">
        <v>271</v>
      </c>
      <c r="G87" s="65">
        <v>1981</v>
      </c>
      <c r="H87" s="65" t="s">
        <v>213</v>
      </c>
      <c r="I87" s="132" t="s">
        <v>378</v>
      </c>
      <c r="J87" s="519">
        <v>2</v>
      </c>
      <c r="K87" s="344"/>
      <c r="N87" s="419"/>
    </row>
    <row r="88" spans="1:14" ht="15">
      <c r="A88" s="590"/>
      <c r="B88" s="591">
        <v>7</v>
      </c>
      <c r="C88" s="592">
        <v>343</v>
      </c>
      <c r="D88" s="593" t="s">
        <v>246</v>
      </c>
      <c r="E88" s="594" t="s">
        <v>125</v>
      </c>
      <c r="F88" s="595" t="s">
        <v>271</v>
      </c>
      <c r="G88" s="596">
        <v>1981</v>
      </c>
      <c r="H88" s="596" t="s">
        <v>213</v>
      </c>
      <c r="I88" s="597" t="s">
        <v>378</v>
      </c>
      <c r="J88" s="598">
        <v>2</v>
      </c>
      <c r="K88" s="599"/>
      <c r="L88" s="590"/>
      <c r="N88" s="419"/>
    </row>
    <row r="89" spans="2:14" ht="15.75" thickBot="1">
      <c r="B89" s="95">
        <v>8</v>
      </c>
      <c r="C89" s="526">
        <v>344</v>
      </c>
      <c r="D89" s="437" t="s">
        <v>247</v>
      </c>
      <c r="E89" s="438" t="s">
        <v>125</v>
      </c>
      <c r="F89" s="74" t="s">
        <v>271</v>
      </c>
      <c r="G89" s="66">
        <v>1981</v>
      </c>
      <c r="H89" s="66" t="s">
        <v>213</v>
      </c>
      <c r="I89" s="133" t="s">
        <v>378</v>
      </c>
      <c r="J89" s="521">
        <v>2</v>
      </c>
      <c r="K89" s="344"/>
      <c r="N89" s="419"/>
    </row>
    <row r="90" ht="12.75">
      <c r="N90" s="419"/>
    </row>
    <row r="91" spans="3:14" ht="12.75">
      <c r="C91" s="322" t="s">
        <v>602</v>
      </c>
      <c r="D91" s="211" t="s">
        <v>535</v>
      </c>
      <c r="G91" s="752" t="s">
        <v>603</v>
      </c>
      <c r="H91" s="753"/>
      <c r="I91" s="754"/>
      <c r="J91" s="211" t="s">
        <v>596</v>
      </c>
      <c r="K91" s="211"/>
      <c r="N91" s="419"/>
    </row>
    <row r="92" spans="3:14" ht="12.75">
      <c r="C92" s="553"/>
      <c r="D92" s="211"/>
      <c r="E92" s="212"/>
      <c r="F92" s="212"/>
      <c r="G92" s="554"/>
      <c r="H92" s="554"/>
      <c r="I92" s="554"/>
      <c r="J92" s="211"/>
      <c r="K92" s="211"/>
      <c r="N92" s="348"/>
    </row>
    <row r="93" spans="3:14" ht="12.75">
      <c r="C93" s="553"/>
      <c r="D93" s="211"/>
      <c r="E93" s="212"/>
      <c r="F93" s="212"/>
      <c r="G93" s="554"/>
      <c r="H93" s="554"/>
      <c r="I93" s="554"/>
      <c r="J93" s="211"/>
      <c r="K93" s="211"/>
      <c r="N93" s="348"/>
    </row>
    <row r="94" spans="2:14" ht="13.5" thickBot="1">
      <c r="B94" s="107"/>
      <c r="C94" s="107" t="s">
        <v>408</v>
      </c>
      <c r="N94" s="348"/>
    </row>
    <row r="95" spans="2:14" ht="12.75">
      <c r="B95" s="748" t="s">
        <v>520</v>
      </c>
      <c r="C95" s="82" t="s">
        <v>1</v>
      </c>
      <c r="D95" s="82" t="s">
        <v>2</v>
      </c>
      <c r="E95" s="82" t="s">
        <v>3</v>
      </c>
      <c r="F95" s="82" t="s">
        <v>4</v>
      </c>
      <c r="G95" s="82" t="s">
        <v>5</v>
      </c>
      <c r="H95" s="82" t="s">
        <v>6</v>
      </c>
      <c r="I95" s="82" t="s">
        <v>7</v>
      </c>
      <c r="J95" s="128" t="s">
        <v>8</v>
      </c>
      <c r="K95" s="246"/>
      <c r="N95" s="348"/>
    </row>
    <row r="96" spans="2:14" ht="13.5" thickBot="1">
      <c r="B96" s="750"/>
      <c r="C96" s="8" t="s">
        <v>16</v>
      </c>
      <c r="D96" s="8" t="s">
        <v>18</v>
      </c>
      <c r="E96" s="8"/>
      <c r="F96" s="8"/>
      <c r="G96" s="8" t="s">
        <v>19</v>
      </c>
      <c r="H96" s="8"/>
      <c r="I96" s="8"/>
      <c r="J96" s="129" t="s">
        <v>20</v>
      </c>
      <c r="K96" s="246"/>
      <c r="N96" s="348"/>
    </row>
    <row r="97" spans="2:14" ht="15">
      <c r="B97" s="524">
        <v>1</v>
      </c>
      <c r="C97" s="549">
        <v>302</v>
      </c>
      <c r="D97" s="552" t="s">
        <v>250</v>
      </c>
      <c r="E97" s="551" t="s">
        <v>125</v>
      </c>
      <c r="F97" s="72" t="s">
        <v>212</v>
      </c>
      <c r="G97" s="64">
        <v>1962</v>
      </c>
      <c r="H97" s="64" t="s">
        <v>213</v>
      </c>
      <c r="I97" s="135" t="s">
        <v>251</v>
      </c>
      <c r="J97" s="518">
        <v>3</v>
      </c>
      <c r="K97" s="344"/>
      <c r="N97" s="508"/>
    </row>
    <row r="98" spans="2:14" ht="15">
      <c r="B98" s="94">
        <v>2</v>
      </c>
      <c r="C98" s="350">
        <v>308</v>
      </c>
      <c r="D98" s="235" t="s">
        <v>254</v>
      </c>
      <c r="E98" s="210" t="s">
        <v>125</v>
      </c>
      <c r="F98" s="73" t="s">
        <v>212</v>
      </c>
      <c r="G98" s="65">
        <v>1962</v>
      </c>
      <c r="H98" s="65" t="s">
        <v>213</v>
      </c>
      <c r="I98" s="136" t="s">
        <v>214</v>
      </c>
      <c r="J98" s="519">
        <v>3</v>
      </c>
      <c r="K98" s="344"/>
      <c r="N98" s="508"/>
    </row>
    <row r="99" spans="2:14" ht="15">
      <c r="B99" s="94">
        <v>3</v>
      </c>
      <c r="C99" s="522">
        <v>315</v>
      </c>
      <c r="D99" s="426" t="s">
        <v>260</v>
      </c>
      <c r="E99" s="427" t="s">
        <v>125</v>
      </c>
      <c r="F99" s="73" t="s">
        <v>212</v>
      </c>
      <c r="G99" s="65">
        <v>1963</v>
      </c>
      <c r="H99" s="65" t="s">
        <v>213</v>
      </c>
      <c r="I99" s="136" t="s">
        <v>214</v>
      </c>
      <c r="J99" s="519">
        <v>3</v>
      </c>
      <c r="K99" s="344"/>
      <c r="N99" s="419"/>
    </row>
    <row r="100" spans="2:14" ht="15.75" thickBot="1">
      <c r="B100" s="95">
        <v>4</v>
      </c>
      <c r="C100" s="526">
        <v>324</v>
      </c>
      <c r="D100" s="527" t="s">
        <v>263</v>
      </c>
      <c r="E100" s="438" t="s">
        <v>125</v>
      </c>
      <c r="F100" s="74" t="s">
        <v>212</v>
      </c>
      <c r="G100" s="66">
        <v>1963</v>
      </c>
      <c r="H100" s="66" t="s">
        <v>213</v>
      </c>
      <c r="I100" s="137" t="s">
        <v>264</v>
      </c>
      <c r="J100" s="521">
        <v>3</v>
      </c>
      <c r="K100" s="344"/>
      <c r="N100" s="419"/>
    </row>
    <row r="101" ht="12.75">
      <c r="N101" s="419"/>
    </row>
    <row r="102" ht="12.75">
      <c r="N102" s="419"/>
    </row>
    <row r="103" ht="12.75">
      <c r="N103" s="348"/>
    </row>
    <row r="109" ht="12.75">
      <c r="C109" s="540"/>
    </row>
    <row r="110" ht="12.75">
      <c r="C110" s="540"/>
    </row>
    <row r="111" ht="12.75">
      <c r="C111" s="540"/>
    </row>
  </sheetData>
  <sheetProtection/>
  <mergeCells count="16">
    <mergeCell ref="B2:J2"/>
    <mergeCell ref="M2:U2"/>
    <mergeCell ref="B4:B5"/>
    <mergeCell ref="E4:E5"/>
    <mergeCell ref="F4:F5"/>
    <mergeCell ref="H4:H5"/>
    <mergeCell ref="I4:I5"/>
    <mergeCell ref="M4:M5"/>
    <mergeCell ref="P4:P5"/>
    <mergeCell ref="Q4:Q5"/>
    <mergeCell ref="G91:I91"/>
    <mergeCell ref="B95:B96"/>
    <mergeCell ref="S4:S5"/>
    <mergeCell ref="T4:T5"/>
    <mergeCell ref="B39:B40"/>
    <mergeCell ref="B80:B81"/>
  </mergeCells>
  <printOptions horizontalCentered="1"/>
  <pageMargins left="0.75" right="0.75" top="0.3937007874015748" bottom="1" header="0" footer="0"/>
  <pageSetup horizontalDpi="120" verticalDpi="120" orientation="portrait" scale="12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00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3.8515625" style="0" customWidth="1"/>
    <col min="2" max="2" width="5.00390625" style="0" bestFit="1" customWidth="1"/>
    <col min="3" max="3" width="13.8515625" style="0" customWidth="1"/>
    <col min="4" max="4" width="7.8515625" style="0" bestFit="1" customWidth="1"/>
    <col min="5" max="5" width="11.28125" style="0" customWidth="1"/>
    <col min="7" max="7" width="6.57421875" style="0" customWidth="1"/>
    <col min="8" max="8" width="10.421875" style="0" customWidth="1"/>
    <col min="9" max="9" width="11.140625" style="0" customWidth="1"/>
    <col min="10" max="10" width="10.7109375" style="0" customWidth="1"/>
    <col min="11" max="11" width="4.28125" style="0" customWidth="1"/>
    <col min="12" max="12" width="5.00390625" style="0" bestFit="1" customWidth="1"/>
    <col min="13" max="13" width="7.00390625" style="0" bestFit="1" customWidth="1"/>
    <col min="14" max="14" width="7.8515625" style="0" bestFit="1" customWidth="1"/>
    <col min="15" max="15" width="9.140625" style="0" bestFit="1" customWidth="1"/>
    <col min="16" max="16" width="9.28125" style="0" bestFit="1" customWidth="1"/>
    <col min="17" max="17" width="6.57421875" style="0" bestFit="1" customWidth="1"/>
    <col min="18" max="18" width="7.140625" style="0" bestFit="1" customWidth="1"/>
    <col min="19" max="19" width="9.28125" style="0" bestFit="1" customWidth="1"/>
    <col min="20" max="20" width="6.57421875" style="0" bestFit="1" customWidth="1"/>
  </cols>
  <sheetData>
    <row r="2" spans="2:20" ht="15.75">
      <c r="B2" s="751" t="s">
        <v>587</v>
      </c>
      <c r="C2" s="751"/>
      <c r="D2" s="751"/>
      <c r="E2" s="751"/>
      <c r="F2" s="751"/>
      <c r="G2" s="751"/>
      <c r="H2" s="751"/>
      <c r="I2" s="751"/>
      <c r="J2" s="751"/>
      <c r="L2" s="751" t="s">
        <v>586</v>
      </c>
      <c r="M2" s="751"/>
      <c r="N2" s="751"/>
      <c r="O2" s="751"/>
      <c r="P2" s="751"/>
      <c r="Q2" s="751"/>
      <c r="R2" s="751"/>
      <c r="S2" s="751"/>
      <c r="T2" s="751"/>
    </row>
    <row r="3" spans="2:10" ht="14.25" thickBot="1">
      <c r="B3" s="39"/>
      <c r="C3" s="39"/>
      <c r="D3" s="39"/>
      <c r="E3" s="39"/>
      <c r="F3" s="39"/>
      <c r="G3" s="39"/>
      <c r="H3" s="39"/>
      <c r="I3" s="39"/>
      <c r="J3" s="396">
        <v>38210</v>
      </c>
    </row>
    <row r="4" spans="2:20" ht="12.75">
      <c r="B4" s="748" t="s">
        <v>520</v>
      </c>
      <c r="C4" s="82" t="s">
        <v>1</v>
      </c>
      <c r="D4" s="82" t="s">
        <v>2</v>
      </c>
      <c r="E4" s="744" t="s">
        <v>3</v>
      </c>
      <c r="F4" s="744" t="s">
        <v>4</v>
      </c>
      <c r="G4" s="82" t="s">
        <v>5</v>
      </c>
      <c r="H4" s="744" t="s">
        <v>6</v>
      </c>
      <c r="I4" s="744" t="s">
        <v>7</v>
      </c>
      <c r="J4" s="82" t="s">
        <v>8</v>
      </c>
      <c r="L4" s="748" t="s">
        <v>520</v>
      </c>
      <c r="M4" s="82" t="s">
        <v>1</v>
      </c>
      <c r="N4" s="82" t="s">
        <v>2</v>
      </c>
      <c r="O4" s="744" t="s">
        <v>3</v>
      </c>
      <c r="P4" s="744" t="s">
        <v>4</v>
      </c>
      <c r="Q4" s="82" t="s">
        <v>5</v>
      </c>
      <c r="R4" s="744" t="s">
        <v>6</v>
      </c>
      <c r="S4" s="744" t="s">
        <v>7</v>
      </c>
      <c r="T4" s="82" t="s">
        <v>8</v>
      </c>
    </row>
    <row r="5" spans="2:20" ht="13.5" thickBot="1">
      <c r="B5" s="750"/>
      <c r="C5" s="8" t="s">
        <v>16</v>
      </c>
      <c r="D5" s="8" t="s">
        <v>18</v>
      </c>
      <c r="E5" s="745"/>
      <c r="F5" s="745"/>
      <c r="G5" s="8" t="s">
        <v>19</v>
      </c>
      <c r="H5" s="745"/>
      <c r="I5" s="745"/>
      <c r="J5" s="8" t="s">
        <v>20</v>
      </c>
      <c r="L5" s="750"/>
      <c r="M5" s="8" t="s">
        <v>16</v>
      </c>
      <c r="N5" s="8" t="s">
        <v>18</v>
      </c>
      <c r="O5" s="745"/>
      <c r="P5" s="745"/>
      <c r="Q5" s="8" t="s">
        <v>19</v>
      </c>
      <c r="R5" s="745"/>
      <c r="S5" s="745"/>
      <c r="T5" s="8" t="s">
        <v>20</v>
      </c>
    </row>
    <row r="6" spans="2:21" ht="15">
      <c r="B6" s="224">
        <v>1</v>
      </c>
      <c r="C6" s="225">
        <v>101</v>
      </c>
      <c r="D6" s="226" t="s">
        <v>31</v>
      </c>
      <c r="E6" s="227" t="s">
        <v>32</v>
      </c>
      <c r="F6" s="227" t="s">
        <v>33</v>
      </c>
      <c r="G6" s="226">
        <v>1962</v>
      </c>
      <c r="H6" s="226" t="s">
        <v>34</v>
      </c>
      <c r="I6" s="227" t="s">
        <v>35</v>
      </c>
      <c r="J6" s="228">
        <v>3</v>
      </c>
      <c r="L6" s="224">
        <v>1</v>
      </c>
      <c r="M6" s="421">
        <f>1+C8</f>
        <v>104</v>
      </c>
      <c r="N6" s="422" t="s">
        <v>40</v>
      </c>
      <c r="O6" s="227" t="s">
        <v>32</v>
      </c>
      <c r="P6" s="227" t="s">
        <v>33</v>
      </c>
      <c r="Q6" s="214">
        <v>1963</v>
      </c>
      <c r="R6" s="214" t="s">
        <v>34</v>
      </c>
      <c r="S6" s="227" t="s">
        <v>35</v>
      </c>
      <c r="T6" s="423">
        <v>3</v>
      </c>
      <c r="U6" t="s">
        <v>588</v>
      </c>
    </row>
    <row r="7" spans="2:21" ht="15">
      <c r="B7" s="222">
        <f>1+B6</f>
        <v>2</v>
      </c>
      <c r="C7" s="213">
        <v>102</v>
      </c>
      <c r="D7" s="214" t="s">
        <v>37</v>
      </c>
      <c r="E7" s="215" t="s">
        <v>32</v>
      </c>
      <c r="F7" s="215" t="s">
        <v>33</v>
      </c>
      <c r="G7" s="214">
        <v>1962</v>
      </c>
      <c r="H7" s="214" t="s">
        <v>34</v>
      </c>
      <c r="I7" s="215" t="s">
        <v>35</v>
      </c>
      <c r="J7" s="229">
        <v>3</v>
      </c>
      <c r="L7" s="222">
        <f aca="true" t="shared" si="0" ref="L7:L17">1+L6</f>
        <v>2</v>
      </c>
      <c r="M7" s="216">
        <f>1+C10</f>
        <v>107</v>
      </c>
      <c r="N7" s="217" t="s">
        <v>48</v>
      </c>
      <c r="O7" s="215" t="s">
        <v>32</v>
      </c>
      <c r="P7" s="215" t="s">
        <v>33</v>
      </c>
      <c r="Q7" s="214">
        <v>1963</v>
      </c>
      <c r="R7" s="214" t="s">
        <v>34</v>
      </c>
      <c r="S7" s="215" t="s">
        <v>35</v>
      </c>
      <c r="T7" s="230">
        <v>3</v>
      </c>
      <c r="U7" t="s">
        <v>588</v>
      </c>
    </row>
    <row r="8" spans="2:21" ht="15">
      <c r="B8" s="222">
        <f>1+B7</f>
        <v>3</v>
      </c>
      <c r="C8" s="213">
        <f aca="true" t="shared" si="1" ref="C8:C20">1+C7</f>
        <v>103</v>
      </c>
      <c r="D8" s="214" t="s">
        <v>39</v>
      </c>
      <c r="E8" s="215" t="s">
        <v>32</v>
      </c>
      <c r="F8" s="215" t="s">
        <v>33</v>
      </c>
      <c r="G8" s="214">
        <v>1962</v>
      </c>
      <c r="H8" s="214" t="s">
        <v>34</v>
      </c>
      <c r="I8" s="215" t="s">
        <v>35</v>
      </c>
      <c r="J8" s="229">
        <v>3</v>
      </c>
      <c r="L8" s="222">
        <f t="shared" si="0"/>
        <v>3</v>
      </c>
      <c r="M8" s="213">
        <f>1+C12</f>
        <v>110</v>
      </c>
      <c r="N8" s="214" t="s">
        <v>55</v>
      </c>
      <c r="O8" s="215" t="s">
        <v>32</v>
      </c>
      <c r="P8" s="215" t="s">
        <v>33</v>
      </c>
      <c r="Q8" s="214">
        <v>1963</v>
      </c>
      <c r="R8" s="214" t="s">
        <v>56</v>
      </c>
      <c r="S8" s="215" t="s">
        <v>35</v>
      </c>
      <c r="T8" s="229">
        <v>3</v>
      </c>
      <c r="U8" t="s">
        <v>589</v>
      </c>
    </row>
    <row r="9" spans="2:21" ht="15">
      <c r="B9" s="222">
        <f>1+B8</f>
        <v>4</v>
      </c>
      <c r="C9" s="213">
        <f>1+M6</f>
        <v>105</v>
      </c>
      <c r="D9" s="214" t="s">
        <v>42</v>
      </c>
      <c r="E9" s="215" t="s">
        <v>32</v>
      </c>
      <c r="F9" s="215" t="s">
        <v>33</v>
      </c>
      <c r="G9" s="214">
        <v>1963</v>
      </c>
      <c r="H9" s="214" t="s">
        <v>43</v>
      </c>
      <c r="I9" s="215" t="s">
        <v>35</v>
      </c>
      <c r="J9" s="229">
        <v>3</v>
      </c>
      <c r="L9" s="222">
        <f t="shared" si="0"/>
        <v>4</v>
      </c>
      <c r="M9" s="216">
        <f>1+C13</f>
        <v>112</v>
      </c>
      <c r="N9" s="217" t="s">
        <v>59</v>
      </c>
      <c r="O9" s="215" t="s">
        <v>32</v>
      </c>
      <c r="P9" s="215" t="s">
        <v>33</v>
      </c>
      <c r="Q9" s="214">
        <v>1965</v>
      </c>
      <c r="R9" s="214" t="s">
        <v>43</v>
      </c>
      <c r="S9" s="215" t="s">
        <v>35</v>
      </c>
      <c r="T9" s="230">
        <v>3</v>
      </c>
      <c r="U9" t="s">
        <v>588</v>
      </c>
    </row>
    <row r="10" spans="2:21" ht="15">
      <c r="B10" s="222">
        <f aca="true" t="shared" si="2" ref="B10:B36">1+B9</f>
        <v>5</v>
      </c>
      <c r="C10" s="213">
        <f t="shared" si="1"/>
        <v>106</v>
      </c>
      <c r="D10" s="214" t="s">
        <v>47</v>
      </c>
      <c r="E10" s="215" t="s">
        <v>32</v>
      </c>
      <c r="F10" s="215" t="s">
        <v>33</v>
      </c>
      <c r="G10" s="214">
        <v>1963</v>
      </c>
      <c r="H10" s="214" t="s">
        <v>43</v>
      </c>
      <c r="I10" s="215" t="s">
        <v>35</v>
      </c>
      <c r="J10" s="229">
        <v>3</v>
      </c>
      <c r="L10" s="222">
        <f t="shared" si="0"/>
        <v>5</v>
      </c>
      <c r="M10" s="216">
        <f>1+M9</f>
        <v>113</v>
      </c>
      <c r="N10" s="217" t="s">
        <v>60</v>
      </c>
      <c r="O10" s="215" t="s">
        <v>32</v>
      </c>
      <c r="P10" s="215" t="s">
        <v>33</v>
      </c>
      <c r="Q10" s="214">
        <v>1965</v>
      </c>
      <c r="R10" s="214" t="s">
        <v>43</v>
      </c>
      <c r="S10" s="215" t="s">
        <v>35</v>
      </c>
      <c r="T10" s="230">
        <v>3</v>
      </c>
      <c r="U10" t="s">
        <v>590</v>
      </c>
    </row>
    <row r="11" spans="2:21" ht="15">
      <c r="B11" s="222">
        <f>1+L7</f>
        <v>3</v>
      </c>
      <c r="C11" s="213">
        <f>1+M7</f>
        <v>108</v>
      </c>
      <c r="D11" s="214" t="s">
        <v>50</v>
      </c>
      <c r="E11" s="215" t="s">
        <v>32</v>
      </c>
      <c r="F11" s="215" t="s">
        <v>33</v>
      </c>
      <c r="G11" s="214">
        <v>1963</v>
      </c>
      <c r="H11" s="214" t="s">
        <v>43</v>
      </c>
      <c r="I11" s="215" t="s">
        <v>35</v>
      </c>
      <c r="J11" s="229">
        <v>3</v>
      </c>
      <c r="L11" s="222">
        <f t="shared" si="0"/>
        <v>6</v>
      </c>
      <c r="M11" s="213">
        <f>1+C14</f>
        <v>115</v>
      </c>
      <c r="N11" s="214" t="s">
        <v>64</v>
      </c>
      <c r="O11" s="215" t="s">
        <v>32</v>
      </c>
      <c r="P11" s="215" t="s">
        <v>33</v>
      </c>
      <c r="Q11" s="214">
        <v>1965</v>
      </c>
      <c r="R11" s="214" t="s">
        <v>43</v>
      </c>
      <c r="S11" s="215" t="s">
        <v>35</v>
      </c>
      <c r="T11" s="229">
        <v>3</v>
      </c>
      <c r="U11" t="s">
        <v>589</v>
      </c>
    </row>
    <row r="12" spans="2:21" ht="15">
      <c r="B12" s="222">
        <f t="shared" si="2"/>
        <v>4</v>
      </c>
      <c r="C12" s="213">
        <f t="shared" si="1"/>
        <v>109</v>
      </c>
      <c r="D12" s="214" t="s">
        <v>53</v>
      </c>
      <c r="E12" s="215" t="s">
        <v>32</v>
      </c>
      <c r="F12" s="215" t="s">
        <v>33</v>
      </c>
      <c r="G12" s="214">
        <v>1963</v>
      </c>
      <c r="H12" s="214" t="s">
        <v>43</v>
      </c>
      <c r="I12" s="215" t="s">
        <v>35</v>
      </c>
      <c r="J12" s="229">
        <v>3</v>
      </c>
      <c r="L12" s="222">
        <f t="shared" si="0"/>
        <v>7</v>
      </c>
      <c r="M12" s="213">
        <f>1+C16</f>
        <v>118</v>
      </c>
      <c r="N12" s="214" t="s">
        <v>69</v>
      </c>
      <c r="O12" s="215" t="s">
        <v>32</v>
      </c>
      <c r="P12" s="215" t="s">
        <v>33</v>
      </c>
      <c r="Q12" s="214">
        <v>1965</v>
      </c>
      <c r="R12" s="214" t="s">
        <v>43</v>
      </c>
      <c r="S12" s="215" t="s">
        <v>35</v>
      </c>
      <c r="T12" s="229">
        <v>3</v>
      </c>
      <c r="U12" t="s">
        <v>591</v>
      </c>
    </row>
    <row r="13" spans="2:21" ht="15">
      <c r="B13" s="222">
        <f t="shared" si="2"/>
        <v>5</v>
      </c>
      <c r="C13" s="213">
        <f>1+M8</f>
        <v>111</v>
      </c>
      <c r="D13" s="214" t="s">
        <v>58</v>
      </c>
      <c r="E13" s="215" t="s">
        <v>32</v>
      </c>
      <c r="F13" s="215" t="s">
        <v>33</v>
      </c>
      <c r="G13" s="214">
        <v>1965</v>
      </c>
      <c r="H13" s="214" t="s">
        <v>43</v>
      </c>
      <c r="I13" s="215" t="s">
        <v>35</v>
      </c>
      <c r="J13" s="229">
        <v>3</v>
      </c>
      <c r="L13" s="222">
        <f t="shared" si="0"/>
        <v>8</v>
      </c>
      <c r="M13" s="216">
        <f>1+C17</f>
        <v>120</v>
      </c>
      <c r="N13" s="217" t="s">
        <v>72</v>
      </c>
      <c r="O13" s="218" t="s">
        <v>32</v>
      </c>
      <c r="P13" s="215" t="s">
        <v>33</v>
      </c>
      <c r="Q13" s="217">
        <v>1966</v>
      </c>
      <c r="R13" s="217" t="s">
        <v>43</v>
      </c>
      <c r="S13" s="215" t="s">
        <v>35</v>
      </c>
      <c r="T13" s="230">
        <v>3</v>
      </c>
      <c r="U13" t="s">
        <v>588</v>
      </c>
    </row>
    <row r="14" spans="2:21" ht="15">
      <c r="B14" s="222">
        <f t="shared" si="2"/>
        <v>6</v>
      </c>
      <c r="C14" s="213">
        <f>1+M10</f>
        <v>114</v>
      </c>
      <c r="D14" s="214" t="s">
        <v>62</v>
      </c>
      <c r="E14" s="215" t="s">
        <v>32</v>
      </c>
      <c r="F14" s="215" t="s">
        <v>33</v>
      </c>
      <c r="G14" s="214">
        <v>1965</v>
      </c>
      <c r="H14" s="214" t="s">
        <v>43</v>
      </c>
      <c r="I14" s="215" t="s">
        <v>35</v>
      </c>
      <c r="J14" s="229">
        <v>3</v>
      </c>
      <c r="L14" s="222">
        <f t="shared" si="0"/>
        <v>9</v>
      </c>
      <c r="M14" s="213">
        <v>124</v>
      </c>
      <c r="N14" s="214" t="s">
        <v>483</v>
      </c>
      <c r="O14" s="215" t="s">
        <v>32</v>
      </c>
      <c r="P14" s="215" t="s">
        <v>33</v>
      </c>
      <c r="Q14" s="214">
        <v>1985</v>
      </c>
      <c r="R14" s="214" t="s">
        <v>484</v>
      </c>
      <c r="S14" s="215" t="s">
        <v>485</v>
      </c>
      <c r="T14" s="229">
        <v>3</v>
      </c>
      <c r="U14" t="s">
        <v>594</v>
      </c>
    </row>
    <row r="15" spans="2:21" ht="15">
      <c r="B15" s="222">
        <f t="shared" si="2"/>
        <v>7</v>
      </c>
      <c r="C15" s="213">
        <f>1+M11</f>
        <v>116</v>
      </c>
      <c r="D15" s="214" t="s">
        <v>65</v>
      </c>
      <c r="E15" s="215" t="s">
        <v>32</v>
      </c>
      <c r="F15" s="215" t="s">
        <v>33</v>
      </c>
      <c r="G15" s="214">
        <v>1965</v>
      </c>
      <c r="H15" s="214" t="s">
        <v>43</v>
      </c>
      <c r="I15" s="215" t="s">
        <v>35</v>
      </c>
      <c r="J15" s="229">
        <v>3</v>
      </c>
      <c r="L15" s="222">
        <f t="shared" si="0"/>
        <v>10</v>
      </c>
      <c r="M15" s="213">
        <f>1+C21</f>
        <v>152</v>
      </c>
      <c r="N15" s="214" t="s">
        <v>85</v>
      </c>
      <c r="O15" s="215" t="s">
        <v>32</v>
      </c>
      <c r="P15" s="215" t="s">
        <v>33</v>
      </c>
      <c r="Q15" s="214">
        <v>1969</v>
      </c>
      <c r="R15" s="214" t="s">
        <v>83</v>
      </c>
      <c r="S15" s="215" t="s">
        <v>35</v>
      </c>
      <c r="T15" s="229">
        <v>3</v>
      </c>
      <c r="U15" t="s">
        <v>592</v>
      </c>
    </row>
    <row r="16" spans="2:21" ht="15">
      <c r="B16" s="222">
        <f t="shared" si="2"/>
        <v>8</v>
      </c>
      <c r="C16" s="213">
        <f t="shared" si="1"/>
        <v>117</v>
      </c>
      <c r="D16" s="214" t="s">
        <v>67</v>
      </c>
      <c r="E16" s="215" t="s">
        <v>32</v>
      </c>
      <c r="F16" s="215" t="s">
        <v>33</v>
      </c>
      <c r="G16" s="214">
        <v>1965</v>
      </c>
      <c r="H16" s="214" t="s">
        <v>43</v>
      </c>
      <c r="I16" s="215" t="s">
        <v>35</v>
      </c>
      <c r="J16" s="229">
        <v>3</v>
      </c>
      <c r="L16" s="222">
        <f t="shared" si="0"/>
        <v>11</v>
      </c>
      <c r="M16" s="213">
        <f>1+C27</f>
        <v>159</v>
      </c>
      <c r="N16" s="214" t="s">
        <v>101</v>
      </c>
      <c r="O16" s="215" t="s">
        <v>32</v>
      </c>
      <c r="P16" s="215" t="s">
        <v>33</v>
      </c>
      <c r="Q16" s="214">
        <v>1969</v>
      </c>
      <c r="R16" s="214" t="s">
        <v>90</v>
      </c>
      <c r="S16" s="215" t="s">
        <v>35</v>
      </c>
      <c r="T16" s="229">
        <v>3</v>
      </c>
      <c r="U16" t="s">
        <v>592</v>
      </c>
    </row>
    <row r="17" spans="2:21" ht="15.75" thickBot="1">
      <c r="B17" s="222">
        <f t="shared" si="2"/>
        <v>9</v>
      </c>
      <c r="C17" s="213">
        <f>1+M12</f>
        <v>119</v>
      </c>
      <c r="D17" s="214" t="s">
        <v>71</v>
      </c>
      <c r="E17" s="215" t="s">
        <v>32</v>
      </c>
      <c r="F17" s="215" t="s">
        <v>33</v>
      </c>
      <c r="G17" s="214">
        <v>1965</v>
      </c>
      <c r="H17" s="214" t="s">
        <v>43</v>
      </c>
      <c r="I17" s="215" t="s">
        <v>35</v>
      </c>
      <c r="J17" s="229">
        <v>3</v>
      </c>
      <c r="L17" s="223">
        <f t="shared" si="0"/>
        <v>12</v>
      </c>
      <c r="M17" s="219">
        <f>1+C35</f>
        <v>168</v>
      </c>
      <c r="N17" s="220" t="s">
        <v>116</v>
      </c>
      <c r="O17" s="221" t="s">
        <v>32</v>
      </c>
      <c r="P17" s="221" t="s">
        <v>33</v>
      </c>
      <c r="Q17" s="220">
        <v>1972</v>
      </c>
      <c r="R17" s="220" t="s">
        <v>90</v>
      </c>
      <c r="S17" s="221" t="s">
        <v>35</v>
      </c>
      <c r="T17" s="231">
        <v>3</v>
      </c>
      <c r="U17" t="s">
        <v>593</v>
      </c>
    </row>
    <row r="18" spans="2:10" ht="15">
      <c r="B18" s="222">
        <f t="shared" si="2"/>
        <v>10</v>
      </c>
      <c r="C18" s="213">
        <f>1+M13</f>
        <v>121</v>
      </c>
      <c r="D18" s="214" t="s">
        <v>74</v>
      </c>
      <c r="E18" s="215" t="s">
        <v>32</v>
      </c>
      <c r="F18" s="215" t="s">
        <v>33</v>
      </c>
      <c r="G18" s="214">
        <v>1966</v>
      </c>
      <c r="H18" s="214" t="s">
        <v>43</v>
      </c>
      <c r="I18" s="215" t="s">
        <v>35</v>
      </c>
      <c r="J18" s="229">
        <v>3</v>
      </c>
    </row>
    <row r="19" spans="2:10" ht="15">
      <c r="B19" s="222">
        <f t="shared" si="2"/>
        <v>11</v>
      </c>
      <c r="C19" s="213">
        <f t="shared" si="1"/>
        <v>122</v>
      </c>
      <c r="D19" s="214" t="s">
        <v>76</v>
      </c>
      <c r="E19" s="215" t="s">
        <v>32</v>
      </c>
      <c r="F19" s="215" t="s">
        <v>33</v>
      </c>
      <c r="G19" s="214">
        <v>1966</v>
      </c>
      <c r="H19" s="214" t="s">
        <v>43</v>
      </c>
      <c r="I19" s="215" t="s">
        <v>35</v>
      </c>
      <c r="J19" s="229">
        <v>3</v>
      </c>
    </row>
    <row r="20" spans="2:10" ht="15">
      <c r="B20" s="222">
        <f t="shared" si="2"/>
        <v>12</v>
      </c>
      <c r="C20" s="213">
        <f t="shared" si="1"/>
        <v>123</v>
      </c>
      <c r="D20" s="214" t="s">
        <v>79</v>
      </c>
      <c r="E20" s="215" t="s">
        <v>32</v>
      </c>
      <c r="F20" s="215" t="s">
        <v>33</v>
      </c>
      <c r="G20" s="214">
        <v>1960</v>
      </c>
      <c r="H20" s="214" t="s">
        <v>80</v>
      </c>
      <c r="I20" s="215" t="s">
        <v>35</v>
      </c>
      <c r="J20" s="229">
        <v>3</v>
      </c>
    </row>
    <row r="21" spans="2:10" ht="15">
      <c r="B21" s="222">
        <f t="shared" si="2"/>
        <v>13</v>
      </c>
      <c r="C21" s="213">
        <v>151</v>
      </c>
      <c r="D21" s="214" t="s">
        <v>82</v>
      </c>
      <c r="E21" s="215" t="s">
        <v>32</v>
      </c>
      <c r="F21" s="215" t="s">
        <v>33</v>
      </c>
      <c r="G21" s="214">
        <v>1969</v>
      </c>
      <c r="H21" s="214" t="s">
        <v>83</v>
      </c>
      <c r="I21" s="215" t="s">
        <v>35</v>
      </c>
      <c r="J21" s="229">
        <v>3</v>
      </c>
    </row>
    <row r="22" spans="2:10" ht="15">
      <c r="B22" s="222">
        <f t="shared" si="2"/>
        <v>14</v>
      </c>
      <c r="C22" s="213">
        <f>1+M15</f>
        <v>153</v>
      </c>
      <c r="D22" s="214" t="s">
        <v>87</v>
      </c>
      <c r="E22" s="215" t="s">
        <v>32</v>
      </c>
      <c r="F22" s="215" t="s">
        <v>33</v>
      </c>
      <c r="G22" s="214">
        <v>1969</v>
      </c>
      <c r="H22" s="214" t="s">
        <v>83</v>
      </c>
      <c r="I22" s="215" t="s">
        <v>35</v>
      </c>
      <c r="J22" s="229">
        <v>3</v>
      </c>
    </row>
    <row r="23" spans="2:10" ht="15">
      <c r="B23" s="222">
        <f t="shared" si="2"/>
        <v>15</v>
      </c>
      <c r="C23" s="213">
        <f>1+C22</f>
        <v>154</v>
      </c>
      <c r="D23" s="214" t="s">
        <v>89</v>
      </c>
      <c r="E23" s="215" t="s">
        <v>32</v>
      </c>
      <c r="F23" s="215" t="s">
        <v>33</v>
      </c>
      <c r="G23" s="214">
        <v>1969</v>
      </c>
      <c r="H23" s="214" t="s">
        <v>90</v>
      </c>
      <c r="I23" s="215" t="s">
        <v>35</v>
      </c>
      <c r="J23" s="229">
        <v>3</v>
      </c>
    </row>
    <row r="24" spans="2:10" ht="15">
      <c r="B24" s="222">
        <f t="shared" si="2"/>
        <v>16</v>
      </c>
      <c r="C24" s="213">
        <f>1+C23</f>
        <v>155</v>
      </c>
      <c r="D24" s="214" t="s">
        <v>92</v>
      </c>
      <c r="E24" s="215" t="s">
        <v>32</v>
      </c>
      <c r="F24" s="215" t="s">
        <v>33</v>
      </c>
      <c r="G24" s="214">
        <v>1969</v>
      </c>
      <c r="H24" s="214" t="s">
        <v>90</v>
      </c>
      <c r="I24" s="215" t="s">
        <v>35</v>
      </c>
      <c r="J24" s="229">
        <v>3</v>
      </c>
    </row>
    <row r="25" spans="2:10" ht="15">
      <c r="B25" s="222">
        <f t="shared" si="2"/>
        <v>17</v>
      </c>
      <c r="C25" s="213">
        <f>1+C24</f>
        <v>156</v>
      </c>
      <c r="D25" s="214" t="s">
        <v>94</v>
      </c>
      <c r="E25" s="215" t="s">
        <v>32</v>
      </c>
      <c r="F25" s="215" t="s">
        <v>33</v>
      </c>
      <c r="G25" s="214">
        <v>1969</v>
      </c>
      <c r="H25" s="214" t="s">
        <v>90</v>
      </c>
      <c r="I25" s="215" t="s">
        <v>95</v>
      </c>
      <c r="J25" s="229">
        <v>3</v>
      </c>
    </row>
    <row r="26" spans="2:10" ht="15">
      <c r="B26" s="222">
        <f t="shared" si="2"/>
        <v>18</v>
      </c>
      <c r="C26" s="213">
        <f>1+C25</f>
        <v>157</v>
      </c>
      <c r="D26" s="214" t="s">
        <v>97</v>
      </c>
      <c r="E26" s="215" t="s">
        <v>32</v>
      </c>
      <c r="F26" s="215" t="s">
        <v>33</v>
      </c>
      <c r="G26" s="214">
        <v>1969</v>
      </c>
      <c r="H26" s="214" t="s">
        <v>83</v>
      </c>
      <c r="I26" s="215" t="s">
        <v>35</v>
      </c>
      <c r="J26" s="229">
        <v>3</v>
      </c>
    </row>
    <row r="27" spans="2:10" ht="15">
      <c r="B27" s="222">
        <f t="shared" si="2"/>
        <v>19</v>
      </c>
      <c r="C27" s="213">
        <f>1+C26</f>
        <v>158</v>
      </c>
      <c r="D27" s="214" t="s">
        <v>99</v>
      </c>
      <c r="E27" s="215" t="s">
        <v>32</v>
      </c>
      <c r="F27" s="215" t="s">
        <v>33</v>
      </c>
      <c r="G27" s="214">
        <v>1969</v>
      </c>
      <c r="H27" s="214" t="s">
        <v>83</v>
      </c>
      <c r="I27" s="215" t="s">
        <v>35</v>
      </c>
      <c r="J27" s="229">
        <v>3</v>
      </c>
    </row>
    <row r="28" spans="2:10" ht="15">
      <c r="B28" s="222">
        <f t="shared" si="2"/>
        <v>20</v>
      </c>
      <c r="C28" s="213">
        <f>1+M16</f>
        <v>160</v>
      </c>
      <c r="D28" s="214" t="s">
        <v>103</v>
      </c>
      <c r="E28" s="215" t="s">
        <v>32</v>
      </c>
      <c r="F28" s="215" t="s">
        <v>33</v>
      </c>
      <c r="G28" s="214">
        <v>1969</v>
      </c>
      <c r="H28" s="214" t="s">
        <v>83</v>
      </c>
      <c r="I28" s="215" t="s">
        <v>35</v>
      </c>
      <c r="J28" s="229">
        <v>3</v>
      </c>
    </row>
    <row r="29" spans="2:10" ht="15">
      <c r="B29" s="222">
        <f t="shared" si="2"/>
        <v>21</v>
      </c>
      <c r="C29" s="213">
        <f aca="true" t="shared" si="3" ref="C29:C35">1+C28</f>
        <v>161</v>
      </c>
      <c r="D29" s="214" t="s">
        <v>104</v>
      </c>
      <c r="E29" s="215" t="s">
        <v>32</v>
      </c>
      <c r="F29" s="215" t="s">
        <v>33</v>
      </c>
      <c r="G29" s="214">
        <v>1969</v>
      </c>
      <c r="H29" s="214" t="s">
        <v>90</v>
      </c>
      <c r="I29" s="215" t="s">
        <v>35</v>
      </c>
      <c r="J29" s="229">
        <v>3</v>
      </c>
    </row>
    <row r="30" spans="2:10" ht="15">
      <c r="B30" s="222">
        <f t="shared" si="2"/>
        <v>22</v>
      </c>
      <c r="C30" s="213">
        <f t="shared" si="3"/>
        <v>162</v>
      </c>
      <c r="D30" s="214" t="s">
        <v>106</v>
      </c>
      <c r="E30" s="215" t="s">
        <v>32</v>
      </c>
      <c r="F30" s="215" t="s">
        <v>33</v>
      </c>
      <c r="G30" s="214">
        <v>1969</v>
      </c>
      <c r="H30" s="214" t="s">
        <v>90</v>
      </c>
      <c r="I30" s="215" t="s">
        <v>35</v>
      </c>
      <c r="J30" s="229">
        <v>3</v>
      </c>
    </row>
    <row r="31" spans="2:10" ht="15">
      <c r="B31" s="222">
        <f t="shared" si="2"/>
        <v>23</v>
      </c>
      <c r="C31" s="213">
        <f t="shared" si="3"/>
        <v>163</v>
      </c>
      <c r="D31" s="214" t="s">
        <v>107</v>
      </c>
      <c r="E31" s="215" t="s">
        <v>32</v>
      </c>
      <c r="F31" s="215" t="s">
        <v>33</v>
      </c>
      <c r="G31" s="214">
        <v>1969</v>
      </c>
      <c r="H31" s="214" t="s">
        <v>83</v>
      </c>
      <c r="I31" s="215" t="s">
        <v>35</v>
      </c>
      <c r="J31" s="229">
        <v>3</v>
      </c>
    </row>
    <row r="32" spans="2:10" ht="15">
      <c r="B32" s="222">
        <f t="shared" si="2"/>
        <v>24</v>
      </c>
      <c r="C32" s="213">
        <f t="shared" si="3"/>
        <v>164</v>
      </c>
      <c r="D32" s="214" t="s">
        <v>108</v>
      </c>
      <c r="E32" s="215" t="s">
        <v>32</v>
      </c>
      <c r="F32" s="215" t="s">
        <v>33</v>
      </c>
      <c r="G32" s="214">
        <v>1969</v>
      </c>
      <c r="H32" s="214" t="s">
        <v>90</v>
      </c>
      <c r="I32" s="215" t="s">
        <v>95</v>
      </c>
      <c r="J32" s="229">
        <v>3</v>
      </c>
    </row>
    <row r="33" spans="2:10" ht="15">
      <c r="B33" s="222">
        <f t="shared" si="2"/>
        <v>25</v>
      </c>
      <c r="C33" s="213">
        <f t="shared" si="3"/>
        <v>165</v>
      </c>
      <c r="D33" s="214" t="s">
        <v>110</v>
      </c>
      <c r="E33" s="215" t="s">
        <v>32</v>
      </c>
      <c r="F33" s="215" t="s">
        <v>33</v>
      </c>
      <c r="G33" s="214">
        <v>1969</v>
      </c>
      <c r="H33" s="214" t="s">
        <v>90</v>
      </c>
      <c r="I33" s="215" t="s">
        <v>35</v>
      </c>
      <c r="J33" s="229">
        <v>3</v>
      </c>
    </row>
    <row r="34" spans="2:10" ht="15">
      <c r="B34" s="222">
        <f t="shared" si="2"/>
        <v>26</v>
      </c>
      <c r="C34" s="213">
        <f t="shared" si="3"/>
        <v>166</v>
      </c>
      <c r="D34" s="214" t="s">
        <v>112</v>
      </c>
      <c r="E34" s="215" t="s">
        <v>32</v>
      </c>
      <c r="F34" s="215" t="s">
        <v>33</v>
      </c>
      <c r="G34" s="214">
        <v>1972</v>
      </c>
      <c r="H34" s="214" t="s">
        <v>90</v>
      </c>
      <c r="I34" s="215" t="s">
        <v>35</v>
      </c>
      <c r="J34" s="229">
        <v>3</v>
      </c>
    </row>
    <row r="35" spans="2:10" ht="15">
      <c r="B35" s="222">
        <f t="shared" si="2"/>
        <v>27</v>
      </c>
      <c r="C35" s="213">
        <f t="shared" si="3"/>
        <v>167</v>
      </c>
      <c r="D35" s="214" t="s">
        <v>114</v>
      </c>
      <c r="E35" s="215" t="s">
        <v>32</v>
      </c>
      <c r="F35" s="215" t="s">
        <v>33</v>
      </c>
      <c r="G35" s="214">
        <v>1972</v>
      </c>
      <c r="H35" s="214" t="s">
        <v>90</v>
      </c>
      <c r="I35" s="215" t="s">
        <v>35</v>
      </c>
      <c r="J35" s="229">
        <v>3</v>
      </c>
    </row>
    <row r="36" spans="2:10" ht="15">
      <c r="B36" s="222">
        <f t="shared" si="2"/>
        <v>28</v>
      </c>
      <c r="C36" s="213">
        <f>1+M17</f>
        <v>169</v>
      </c>
      <c r="D36" s="214" t="s">
        <v>118</v>
      </c>
      <c r="E36" s="215" t="s">
        <v>32</v>
      </c>
      <c r="F36" s="215" t="s">
        <v>33</v>
      </c>
      <c r="G36" s="214">
        <v>1972</v>
      </c>
      <c r="H36" s="214" t="s">
        <v>90</v>
      </c>
      <c r="I36" s="215" t="s">
        <v>35</v>
      </c>
      <c r="J36" s="229">
        <v>3</v>
      </c>
    </row>
    <row r="37" spans="2:10" ht="15.75" thickBot="1">
      <c r="B37" s="223">
        <f>1+B36</f>
        <v>29</v>
      </c>
      <c r="C37" s="219">
        <f>1+C36</f>
        <v>170</v>
      </c>
      <c r="D37" s="220" t="s">
        <v>120</v>
      </c>
      <c r="E37" s="221" t="s">
        <v>32</v>
      </c>
      <c r="F37" s="221" t="s">
        <v>33</v>
      </c>
      <c r="G37" s="220">
        <v>1972</v>
      </c>
      <c r="H37" s="220" t="s">
        <v>90</v>
      </c>
      <c r="I37" s="221" t="s">
        <v>35</v>
      </c>
      <c r="J37" s="231">
        <v>3</v>
      </c>
    </row>
    <row r="39" ht="13.5" thickBot="1">
      <c r="B39" s="126" t="s">
        <v>409</v>
      </c>
    </row>
    <row r="40" spans="2:14" ht="12.75">
      <c r="B40" s="748" t="s">
        <v>520</v>
      </c>
      <c r="C40" s="82" t="s">
        <v>1</v>
      </c>
      <c r="D40" s="82" t="s">
        <v>2</v>
      </c>
      <c r="E40" s="82" t="s">
        <v>3</v>
      </c>
      <c r="F40" s="82" t="s">
        <v>4</v>
      </c>
      <c r="G40" s="82" t="s">
        <v>5</v>
      </c>
      <c r="H40" s="82" t="s">
        <v>6</v>
      </c>
      <c r="I40" s="82" t="s">
        <v>7</v>
      </c>
      <c r="J40" s="128" t="s">
        <v>8</v>
      </c>
      <c r="K40" s="508"/>
      <c r="L40" s="508"/>
      <c r="M40" s="508"/>
      <c r="N40" s="508"/>
    </row>
    <row r="41" spans="2:14" ht="13.5" thickBot="1">
      <c r="B41" s="750"/>
      <c r="C41" s="8" t="s">
        <v>16</v>
      </c>
      <c r="D41" s="8" t="s">
        <v>18</v>
      </c>
      <c r="E41" s="8"/>
      <c r="F41" s="8"/>
      <c r="G41" s="8" t="s">
        <v>19</v>
      </c>
      <c r="H41" s="8"/>
      <c r="I41" s="8"/>
      <c r="J41" s="129" t="s">
        <v>20</v>
      </c>
      <c r="K41" s="508"/>
      <c r="L41" s="508"/>
      <c r="M41" s="508"/>
      <c r="N41" s="508"/>
    </row>
    <row r="42" spans="2:14" ht="15">
      <c r="B42" s="69">
        <v>1</v>
      </c>
      <c r="C42" s="69">
        <v>200</v>
      </c>
      <c r="D42" s="64" t="s">
        <v>124</v>
      </c>
      <c r="E42" s="514" t="s">
        <v>125</v>
      </c>
      <c r="F42" s="72" t="s">
        <v>406</v>
      </c>
      <c r="G42" s="64">
        <v>1993</v>
      </c>
      <c r="H42" s="64" t="s">
        <v>127</v>
      </c>
      <c r="I42" s="510" t="s">
        <v>128</v>
      </c>
      <c r="J42" s="518">
        <v>3</v>
      </c>
      <c r="K42" s="347"/>
      <c r="L42" s="420"/>
      <c r="M42" s="347"/>
      <c r="N42" s="419"/>
    </row>
    <row r="43" spans="2:14" ht="15">
      <c r="B43" s="70">
        <f>1+B42</f>
        <v>2</v>
      </c>
      <c r="C43" s="70">
        <v>201</v>
      </c>
      <c r="D43" s="65" t="s">
        <v>132</v>
      </c>
      <c r="E43" s="515" t="s">
        <v>125</v>
      </c>
      <c r="F43" s="73" t="s">
        <v>126</v>
      </c>
      <c r="G43" s="65">
        <v>1993</v>
      </c>
      <c r="H43" s="65" t="s">
        <v>127</v>
      </c>
      <c r="I43" s="511" t="s">
        <v>128</v>
      </c>
      <c r="J43" s="519">
        <v>3</v>
      </c>
      <c r="K43" s="347"/>
      <c r="L43" s="420"/>
      <c r="M43" s="347"/>
      <c r="N43" s="419"/>
    </row>
    <row r="44" spans="1:14" s="212" customFormat="1" ht="15">
      <c r="A44"/>
      <c r="B44" s="70">
        <f>1+B43</f>
        <v>3</v>
      </c>
      <c r="C44" s="70">
        <f aca="true" t="shared" si="4" ref="B44:C58">1+C43</f>
        <v>202</v>
      </c>
      <c r="D44" s="65" t="s">
        <v>134</v>
      </c>
      <c r="E44" s="515" t="s">
        <v>125</v>
      </c>
      <c r="F44" s="73" t="s">
        <v>126</v>
      </c>
      <c r="G44" s="65">
        <v>1993</v>
      </c>
      <c r="H44" s="65" t="s">
        <v>127</v>
      </c>
      <c r="I44" s="511" t="s">
        <v>135</v>
      </c>
      <c r="J44" s="519">
        <v>3</v>
      </c>
      <c r="K44" s="347"/>
      <c r="L44" s="420"/>
      <c r="M44" s="347"/>
      <c r="N44" s="419"/>
    </row>
    <row r="45" spans="1:14" s="212" customFormat="1" ht="15">
      <c r="A45"/>
      <c r="B45" s="70">
        <f>1+B44</f>
        <v>4</v>
      </c>
      <c r="C45" s="70">
        <f t="shared" si="4"/>
        <v>203</v>
      </c>
      <c r="D45" s="65" t="s">
        <v>138</v>
      </c>
      <c r="E45" s="515" t="s">
        <v>125</v>
      </c>
      <c r="F45" s="73" t="s">
        <v>126</v>
      </c>
      <c r="G45" s="65">
        <v>1993</v>
      </c>
      <c r="H45" s="65" t="s">
        <v>127</v>
      </c>
      <c r="I45" s="511" t="s">
        <v>135</v>
      </c>
      <c r="J45" s="519">
        <v>3</v>
      </c>
      <c r="K45" s="347"/>
      <c r="L45" s="420"/>
      <c r="M45" s="347"/>
      <c r="N45" s="419"/>
    </row>
    <row r="46" spans="2:14" ht="15">
      <c r="B46" s="70">
        <f>1+B45</f>
        <v>5</v>
      </c>
      <c r="C46" s="70">
        <f t="shared" si="4"/>
        <v>204</v>
      </c>
      <c r="D46" s="65" t="s">
        <v>141</v>
      </c>
      <c r="E46" s="515" t="s">
        <v>125</v>
      </c>
      <c r="F46" s="73" t="s">
        <v>126</v>
      </c>
      <c r="G46" s="65">
        <v>1993</v>
      </c>
      <c r="H46" s="65" t="s">
        <v>127</v>
      </c>
      <c r="I46" s="511" t="s">
        <v>135</v>
      </c>
      <c r="J46" s="519">
        <v>3</v>
      </c>
      <c r="K46" s="347"/>
      <c r="L46" s="420"/>
      <c r="M46" s="347"/>
      <c r="N46" s="419"/>
    </row>
    <row r="47" spans="1:14" s="212" customFormat="1" ht="15">
      <c r="A47"/>
      <c r="B47" s="70">
        <f>1+B46</f>
        <v>6</v>
      </c>
      <c r="C47" s="70">
        <f t="shared" si="4"/>
        <v>205</v>
      </c>
      <c r="D47" s="65" t="s">
        <v>144</v>
      </c>
      <c r="E47" s="515" t="s">
        <v>125</v>
      </c>
      <c r="F47" s="73" t="s">
        <v>126</v>
      </c>
      <c r="G47" s="65">
        <v>1993</v>
      </c>
      <c r="H47" s="65" t="s">
        <v>127</v>
      </c>
      <c r="I47" s="511" t="s">
        <v>135</v>
      </c>
      <c r="J47" s="519">
        <v>3</v>
      </c>
      <c r="K47" s="347"/>
      <c r="L47" s="420"/>
      <c r="M47" s="347"/>
      <c r="N47" s="419"/>
    </row>
    <row r="48" spans="2:14" ht="15">
      <c r="B48" s="70">
        <v>7</v>
      </c>
      <c r="C48" s="70">
        <v>207</v>
      </c>
      <c r="D48" s="65" t="s">
        <v>149</v>
      </c>
      <c r="E48" s="515" t="s">
        <v>125</v>
      </c>
      <c r="F48" s="73" t="s">
        <v>126</v>
      </c>
      <c r="G48" s="65">
        <v>1993</v>
      </c>
      <c r="H48" s="65" t="s">
        <v>127</v>
      </c>
      <c r="I48" s="511" t="s">
        <v>135</v>
      </c>
      <c r="J48" s="519">
        <v>3</v>
      </c>
      <c r="K48" s="347"/>
      <c r="L48" s="420"/>
      <c r="M48" s="347"/>
      <c r="N48" s="419"/>
    </row>
    <row r="49" spans="1:14" s="212" customFormat="1" ht="15">
      <c r="A49"/>
      <c r="B49" s="70">
        <v>8</v>
      </c>
      <c r="C49" s="70">
        <v>209</v>
      </c>
      <c r="D49" s="65" t="s">
        <v>154</v>
      </c>
      <c r="E49" s="515" t="s">
        <v>125</v>
      </c>
      <c r="F49" s="73" t="s">
        <v>126</v>
      </c>
      <c r="G49" s="65">
        <v>1993</v>
      </c>
      <c r="H49" s="65" t="s">
        <v>127</v>
      </c>
      <c r="I49" s="511" t="s">
        <v>135</v>
      </c>
      <c r="J49" s="519">
        <v>3</v>
      </c>
      <c r="K49" s="347"/>
      <c r="L49" s="420"/>
      <c r="M49" s="347"/>
      <c r="N49" s="419"/>
    </row>
    <row r="50" spans="2:14" ht="15">
      <c r="B50" s="70">
        <f t="shared" si="4"/>
        <v>9</v>
      </c>
      <c r="C50" s="70">
        <f t="shared" si="4"/>
        <v>210</v>
      </c>
      <c r="D50" s="65" t="s">
        <v>157</v>
      </c>
      <c r="E50" s="515" t="s">
        <v>125</v>
      </c>
      <c r="F50" s="73" t="s">
        <v>126</v>
      </c>
      <c r="G50" s="65">
        <v>1993</v>
      </c>
      <c r="H50" s="65" t="s">
        <v>127</v>
      </c>
      <c r="I50" s="511" t="s">
        <v>135</v>
      </c>
      <c r="J50" s="519">
        <v>3</v>
      </c>
      <c r="K50" s="347"/>
      <c r="L50" s="420"/>
      <c r="M50" s="347"/>
      <c r="N50" s="419"/>
    </row>
    <row r="51" spans="2:14" ht="15">
      <c r="B51" s="70">
        <v>10</v>
      </c>
      <c r="C51" s="70">
        <v>213</v>
      </c>
      <c r="D51" s="65" t="s">
        <v>164</v>
      </c>
      <c r="E51" s="515" t="s">
        <v>125</v>
      </c>
      <c r="F51" s="73" t="s">
        <v>126</v>
      </c>
      <c r="G51" s="65">
        <v>1993</v>
      </c>
      <c r="H51" s="65" t="s">
        <v>127</v>
      </c>
      <c r="I51" s="511" t="s">
        <v>135</v>
      </c>
      <c r="J51" s="519">
        <v>3</v>
      </c>
      <c r="K51" s="347"/>
      <c r="L51" s="420"/>
      <c r="M51" s="347"/>
      <c r="N51" s="419"/>
    </row>
    <row r="52" spans="2:14" ht="15">
      <c r="B52" s="70">
        <f t="shared" si="4"/>
        <v>11</v>
      </c>
      <c r="C52" s="70">
        <f t="shared" si="4"/>
        <v>214</v>
      </c>
      <c r="D52" s="65" t="s">
        <v>167</v>
      </c>
      <c r="E52" s="515" t="s">
        <v>125</v>
      </c>
      <c r="F52" s="73" t="s">
        <v>126</v>
      </c>
      <c r="G52" s="65">
        <v>1993</v>
      </c>
      <c r="H52" s="65" t="s">
        <v>127</v>
      </c>
      <c r="I52" s="511" t="s">
        <v>135</v>
      </c>
      <c r="J52" s="519">
        <v>3</v>
      </c>
      <c r="K52" s="347"/>
      <c r="L52" s="420"/>
      <c r="M52" s="347"/>
      <c r="N52" s="419"/>
    </row>
    <row r="53" spans="2:14" ht="15">
      <c r="B53" s="70">
        <f t="shared" si="4"/>
        <v>12</v>
      </c>
      <c r="C53" s="70">
        <f t="shared" si="4"/>
        <v>215</v>
      </c>
      <c r="D53" s="65" t="s">
        <v>170</v>
      </c>
      <c r="E53" s="515" t="s">
        <v>125</v>
      </c>
      <c r="F53" s="73" t="s">
        <v>126</v>
      </c>
      <c r="G53" s="65">
        <v>1993</v>
      </c>
      <c r="H53" s="65" t="s">
        <v>127</v>
      </c>
      <c r="I53" s="511" t="s">
        <v>135</v>
      </c>
      <c r="J53" s="519">
        <v>3</v>
      </c>
      <c r="K53" s="347"/>
      <c r="L53" s="420"/>
      <c r="M53" s="347"/>
      <c r="N53" s="419"/>
    </row>
    <row r="54" spans="2:14" ht="15">
      <c r="B54" s="70">
        <f t="shared" si="4"/>
        <v>13</v>
      </c>
      <c r="C54" s="70">
        <f t="shared" si="4"/>
        <v>216</v>
      </c>
      <c r="D54" s="65" t="s">
        <v>173</v>
      </c>
      <c r="E54" s="515" t="s">
        <v>125</v>
      </c>
      <c r="F54" s="73" t="s">
        <v>126</v>
      </c>
      <c r="G54" s="65">
        <v>1994</v>
      </c>
      <c r="H54" s="65" t="s">
        <v>127</v>
      </c>
      <c r="I54" s="511" t="s">
        <v>135</v>
      </c>
      <c r="J54" s="519">
        <v>3</v>
      </c>
      <c r="K54" s="347"/>
      <c r="L54" s="420"/>
      <c r="M54" s="347"/>
      <c r="N54" s="419"/>
    </row>
    <row r="55" spans="2:14" ht="15">
      <c r="B55" s="70">
        <f t="shared" si="4"/>
        <v>14</v>
      </c>
      <c r="C55" s="70">
        <f t="shared" si="4"/>
        <v>217</v>
      </c>
      <c r="D55" s="65" t="s">
        <v>176</v>
      </c>
      <c r="E55" s="515" t="s">
        <v>125</v>
      </c>
      <c r="F55" s="73" t="s">
        <v>126</v>
      </c>
      <c r="G55" s="65">
        <v>1994</v>
      </c>
      <c r="H55" s="65" t="s">
        <v>127</v>
      </c>
      <c r="I55" s="511" t="s">
        <v>135</v>
      </c>
      <c r="J55" s="519">
        <v>3</v>
      </c>
      <c r="K55" s="347"/>
      <c r="L55" s="420"/>
      <c r="M55" s="347"/>
      <c r="N55" s="419"/>
    </row>
    <row r="56" spans="2:14" ht="15">
      <c r="B56" s="314">
        <f t="shared" si="4"/>
        <v>15</v>
      </c>
      <c r="C56" s="314">
        <f t="shared" si="4"/>
        <v>218</v>
      </c>
      <c r="D56" s="65" t="s">
        <v>179</v>
      </c>
      <c r="E56" s="515" t="s">
        <v>125</v>
      </c>
      <c r="F56" s="73" t="s">
        <v>126</v>
      </c>
      <c r="G56" s="65">
        <v>1994</v>
      </c>
      <c r="H56" s="65" t="s">
        <v>127</v>
      </c>
      <c r="I56" s="511" t="s">
        <v>135</v>
      </c>
      <c r="J56" s="519">
        <v>3</v>
      </c>
      <c r="K56" s="347"/>
      <c r="L56" s="420"/>
      <c r="M56" s="347"/>
      <c r="N56" s="419"/>
    </row>
    <row r="57" spans="2:14" ht="15">
      <c r="B57" s="70">
        <f t="shared" si="4"/>
        <v>16</v>
      </c>
      <c r="C57" s="70">
        <f t="shared" si="4"/>
        <v>219</v>
      </c>
      <c r="D57" s="65" t="s">
        <v>182</v>
      </c>
      <c r="E57" s="515" t="s">
        <v>125</v>
      </c>
      <c r="F57" s="73" t="s">
        <v>126</v>
      </c>
      <c r="G57" s="65">
        <v>1994</v>
      </c>
      <c r="H57" s="65" t="s">
        <v>127</v>
      </c>
      <c r="I57" s="511" t="s">
        <v>135</v>
      </c>
      <c r="J57" s="519">
        <v>3</v>
      </c>
      <c r="K57" s="347"/>
      <c r="L57" s="420"/>
      <c r="M57" s="347"/>
      <c r="N57" s="419"/>
    </row>
    <row r="58" spans="1:14" ht="15">
      <c r="A58" s="529" t="s">
        <v>599</v>
      </c>
      <c r="B58" s="530"/>
      <c r="C58" s="530">
        <f t="shared" si="4"/>
        <v>220</v>
      </c>
      <c r="D58" s="531" t="s">
        <v>185</v>
      </c>
      <c r="E58" s="532" t="s">
        <v>125</v>
      </c>
      <c r="F58" s="533" t="s">
        <v>126</v>
      </c>
      <c r="G58" s="531">
        <v>1994</v>
      </c>
      <c r="H58" s="531" t="s">
        <v>127</v>
      </c>
      <c r="I58" s="534" t="s">
        <v>135</v>
      </c>
      <c r="J58" s="535">
        <v>3</v>
      </c>
      <c r="K58" s="536" t="s">
        <v>601</v>
      </c>
      <c r="L58" s="537"/>
      <c r="M58" s="538"/>
      <c r="N58" s="539"/>
    </row>
    <row r="59" spans="2:14" ht="15">
      <c r="B59" s="70">
        <v>17</v>
      </c>
      <c r="C59" s="96">
        <v>221</v>
      </c>
      <c r="D59" s="87" t="s">
        <v>188</v>
      </c>
      <c r="E59" s="516" t="s">
        <v>125</v>
      </c>
      <c r="F59" s="88" t="s">
        <v>126</v>
      </c>
      <c r="G59" s="87">
        <v>1994</v>
      </c>
      <c r="H59" s="87" t="s">
        <v>127</v>
      </c>
      <c r="I59" s="512" t="s">
        <v>135</v>
      </c>
      <c r="J59" s="520">
        <v>3</v>
      </c>
      <c r="K59" s="347"/>
      <c r="L59" s="420"/>
      <c r="M59" s="347"/>
      <c r="N59" s="419"/>
    </row>
    <row r="60" spans="2:14" ht="15">
      <c r="B60" s="70">
        <f aca="true" t="shared" si="5" ref="B60:B76">1+B59</f>
        <v>18</v>
      </c>
      <c r="C60" s="96">
        <f>1+C59</f>
        <v>222</v>
      </c>
      <c r="D60" s="87" t="s">
        <v>191</v>
      </c>
      <c r="E60" s="516" t="s">
        <v>125</v>
      </c>
      <c r="F60" s="88" t="s">
        <v>126</v>
      </c>
      <c r="G60" s="87">
        <v>1996</v>
      </c>
      <c r="H60" s="87" t="s">
        <v>192</v>
      </c>
      <c r="I60" s="512" t="s">
        <v>135</v>
      </c>
      <c r="J60" s="520">
        <v>3</v>
      </c>
      <c r="K60" s="347"/>
      <c r="L60" s="420"/>
      <c r="M60" s="347"/>
      <c r="N60" s="419"/>
    </row>
    <row r="61" spans="2:14" ht="15">
      <c r="B61" s="70">
        <f t="shared" si="5"/>
        <v>19</v>
      </c>
      <c r="C61" s="96">
        <f>1+C60</f>
        <v>223</v>
      </c>
      <c r="D61" s="87" t="s">
        <v>195</v>
      </c>
      <c r="E61" s="516" t="s">
        <v>125</v>
      </c>
      <c r="F61" s="88" t="s">
        <v>126</v>
      </c>
      <c r="G61" s="87">
        <v>1996</v>
      </c>
      <c r="H61" s="87" t="s">
        <v>192</v>
      </c>
      <c r="I61" s="512" t="s">
        <v>135</v>
      </c>
      <c r="J61" s="520">
        <v>3</v>
      </c>
      <c r="K61" s="347"/>
      <c r="L61" s="420"/>
      <c r="M61" s="347"/>
      <c r="N61" s="419"/>
    </row>
    <row r="62" spans="2:14" ht="15">
      <c r="B62" s="70">
        <f t="shared" si="5"/>
        <v>20</v>
      </c>
      <c r="C62" s="96">
        <v>224</v>
      </c>
      <c r="D62" s="87" t="s">
        <v>199</v>
      </c>
      <c r="E62" s="516" t="s">
        <v>125</v>
      </c>
      <c r="F62" s="88" t="s">
        <v>126</v>
      </c>
      <c r="G62" s="87">
        <v>1996</v>
      </c>
      <c r="H62" s="87" t="s">
        <v>192</v>
      </c>
      <c r="I62" s="512" t="s">
        <v>135</v>
      </c>
      <c r="J62" s="520">
        <v>3</v>
      </c>
      <c r="K62" s="347"/>
      <c r="L62" s="420"/>
      <c r="M62" s="347"/>
      <c r="N62" s="419"/>
    </row>
    <row r="63" spans="2:14" ht="15">
      <c r="B63" s="70">
        <f t="shared" si="5"/>
        <v>21</v>
      </c>
      <c r="C63" s="96">
        <v>225</v>
      </c>
      <c r="D63" s="87" t="s">
        <v>197</v>
      </c>
      <c r="E63" s="516" t="s">
        <v>125</v>
      </c>
      <c r="F63" s="88" t="s">
        <v>126</v>
      </c>
      <c r="G63" s="87">
        <v>1996</v>
      </c>
      <c r="H63" s="87" t="s">
        <v>192</v>
      </c>
      <c r="I63" s="512" t="s">
        <v>135</v>
      </c>
      <c r="J63" s="520">
        <v>3</v>
      </c>
      <c r="K63" s="347"/>
      <c r="L63" s="420"/>
      <c r="M63" s="347"/>
      <c r="N63" s="419"/>
    </row>
    <row r="64" spans="2:14" ht="15">
      <c r="B64" s="70">
        <f t="shared" si="5"/>
        <v>22</v>
      </c>
      <c r="C64" s="96">
        <v>226</v>
      </c>
      <c r="D64" s="87" t="s">
        <v>200</v>
      </c>
      <c r="E64" s="516" t="s">
        <v>125</v>
      </c>
      <c r="F64" s="88" t="s">
        <v>126</v>
      </c>
      <c r="G64" s="87">
        <v>1996</v>
      </c>
      <c r="H64" s="87" t="s">
        <v>192</v>
      </c>
      <c r="I64" s="512" t="s">
        <v>135</v>
      </c>
      <c r="J64" s="520">
        <v>3</v>
      </c>
      <c r="K64" s="347"/>
      <c r="L64" s="420"/>
      <c r="M64" s="347"/>
      <c r="N64" s="419"/>
    </row>
    <row r="65" spans="2:14" ht="15">
      <c r="B65" s="70">
        <f t="shared" si="5"/>
        <v>23</v>
      </c>
      <c r="C65" s="96">
        <v>227</v>
      </c>
      <c r="D65" s="87" t="s">
        <v>201</v>
      </c>
      <c r="E65" s="516" t="s">
        <v>125</v>
      </c>
      <c r="F65" s="88" t="s">
        <v>405</v>
      </c>
      <c r="G65" s="87">
        <v>1997</v>
      </c>
      <c r="H65" s="88" t="s">
        <v>202</v>
      </c>
      <c r="I65" s="512" t="s">
        <v>340</v>
      </c>
      <c r="J65" s="520">
        <v>3</v>
      </c>
      <c r="K65" s="347"/>
      <c r="L65" s="420"/>
      <c r="M65" s="347"/>
      <c r="N65" s="420"/>
    </row>
    <row r="66" spans="2:14" ht="15">
      <c r="B66" s="70">
        <f t="shared" si="5"/>
        <v>24</v>
      </c>
      <c r="C66" s="96">
        <v>228</v>
      </c>
      <c r="D66" s="87" t="s">
        <v>343</v>
      </c>
      <c r="E66" s="516" t="s">
        <v>125</v>
      </c>
      <c r="F66" s="88" t="s">
        <v>126</v>
      </c>
      <c r="G66" s="87">
        <v>1996</v>
      </c>
      <c r="H66" s="87" t="s">
        <v>192</v>
      </c>
      <c r="I66" s="512" t="s">
        <v>340</v>
      </c>
      <c r="J66" s="520">
        <v>3</v>
      </c>
      <c r="K66" s="347"/>
      <c r="L66" s="420"/>
      <c r="M66" s="347"/>
      <c r="N66" s="419"/>
    </row>
    <row r="67" spans="2:14" ht="15">
      <c r="B67" s="70">
        <f t="shared" si="5"/>
        <v>25</v>
      </c>
      <c r="C67" s="96">
        <v>229</v>
      </c>
      <c r="D67" s="87" t="s">
        <v>345</v>
      </c>
      <c r="E67" s="516" t="s">
        <v>125</v>
      </c>
      <c r="F67" s="88" t="s">
        <v>405</v>
      </c>
      <c r="G67" s="87">
        <v>1997</v>
      </c>
      <c r="H67" s="88" t="s">
        <v>202</v>
      </c>
      <c r="I67" s="512" t="s">
        <v>340</v>
      </c>
      <c r="J67" s="520">
        <v>3</v>
      </c>
      <c r="K67" s="347"/>
      <c r="L67" s="420"/>
      <c r="M67" s="347"/>
      <c r="N67" s="420"/>
    </row>
    <row r="68" spans="2:14" ht="15">
      <c r="B68" s="70">
        <f t="shared" si="5"/>
        <v>26</v>
      </c>
      <c r="C68" s="96">
        <v>230</v>
      </c>
      <c r="D68" s="87" t="s">
        <v>349</v>
      </c>
      <c r="E68" s="516" t="s">
        <v>125</v>
      </c>
      <c r="F68" s="88" t="s">
        <v>404</v>
      </c>
      <c r="G68" s="87">
        <v>1998</v>
      </c>
      <c r="H68" s="88" t="s">
        <v>350</v>
      </c>
      <c r="I68" s="512" t="s">
        <v>351</v>
      </c>
      <c r="J68" s="520">
        <v>3</v>
      </c>
      <c r="K68" s="347"/>
      <c r="L68" s="420"/>
      <c r="M68" s="347"/>
      <c r="N68" s="420"/>
    </row>
    <row r="69" spans="2:14" ht="15">
      <c r="B69" s="70">
        <f t="shared" si="5"/>
        <v>27</v>
      </c>
      <c r="C69" s="96">
        <v>231</v>
      </c>
      <c r="D69" s="87" t="s">
        <v>354</v>
      </c>
      <c r="E69" s="516" t="s">
        <v>125</v>
      </c>
      <c r="F69" s="88" t="s">
        <v>404</v>
      </c>
      <c r="G69" s="87">
        <v>1998</v>
      </c>
      <c r="H69" s="88" t="s">
        <v>350</v>
      </c>
      <c r="I69" s="512" t="s">
        <v>351</v>
      </c>
      <c r="J69" s="520">
        <v>3</v>
      </c>
      <c r="K69" s="347"/>
      <c r="L69" s="420"/>
      <c r="M69" s="347"/>
      <c r="N69" s="420"/>
    </row>
    <row r="70" spans="2:14" ht="15">
      <c r="B70" s="70">
        <f t="shared" si="5"/>
        <v>28</v>
      </c>
      <c r="C70" s="96">
        <v>232</v>
      </c>
      <c r="D70" s="87" t="s">
        <v>357</v>
      </c>
      <c r="E70" s="516" t="s">
        <v>125</v>
      </c>
      <c r="F70" s="88" t="s">
        <v>404</v>
      </c>
      <c r="G70" s="87">
        <v>1998</v>
      </c>
      <c r="H70" s="88" t="s">
        <v>350</v>
      </c>
      <c r="I70" s="512" t="s">
        <v>351</v>
      </c>
      <c r="J70" s="520">
        <v>3</v>
      </c>
      <c r="K70" s="347"/>
      <c r="L70" s="420"/>
      <c r="M70" s="347"/>
      <c r="N70" s="420"/>
    </row>
    <row r="71" spans="2:14" ht="15">
      <c r="B71" s="70">
        <f t="shared" si="5"/>
        <v>29</v>
      </c>
      <c r="C71" s="96">
        <v>233</v>
      </c>
      <c r="D71" s="87" t="s">
        <v>360</v>
      </c>
      <c r="E71" s="516" t="s">
        <v>125</v>
      </c>
      <c r="F71" s="88" t="s">
        <v>404</v>
      </c>
      <c r="G71" s="87">
        <v>1998</v>
      </c>
      <c r="H71" s="88" t="s">
        <v>350</v>
      </c>
      <c r="I71" s="512" t="s">
        <v>351</v>
      </c>
      <c r="J71" s="520">
        <v>3</v>
      </c>
      <c r="K71" s="347"/>
      <c r="L71" s="420"/>
      <c r="M71" s="347"/>
      <c r="N71" s="420"/>
    </row>
    <row r="72" spans="2:14" ht="15">
      <c r="B72" s="70">
        <f t="shared" si="5"/>
        <v>30</v>
      </c>
      <c r="C72" s="96">
        <v>234</v>
      </c>
      <c r="D72" s="87" t="s">
        <v>363</v>
      </c>
      <c r="E72" s="516" t="s">
        <v>125</v>
      </c>
      <c r="F72" s="88" t="s">
        <v>403</v>
      </c>
      <c r="G72" s="87">
        <v>1999</v>
      </c>
      <c r="H72" s="88" t="s">
        <v>364</v>
      </c>
      <c r="I72" s="512" t="s">
        <v>365</v>
      </c>
      <c r="J72" s="520">
        <v>3</v>
      </c>
      <c r="K72" s="347"/>
      <c r="L72" s="420"/>
      <c r="M72" s="347"/>
      <c r="N72" s="420"/>
    </row>
    <row r="73" spans="2:14" ht="15">
      <c r="B73" s="70">
        <f t="shared" si="5"/>
        <v>31</v>
      </c>
      <c r="C73" s="96">
        <v>235</v>
      </c>
      <c r="D73" s="87" t="s">
        <v>368</v>
      </c>
      <c r="E73" s="516" t="s">
        <v>125</v>
      </c>
      <c r="F73" s="88" t="s">
        <v>403</v>
      </c>
      <c r="G73" s="87">
        <v>1999</v>
      </c>
      <c r="H73" s="88" t="s">
        <v>364</v>
      </c>
      <c r="I73" s="512" t="s">
        <v>365</v>
      </c>
      <c r="J73" s="520">
        <v>3</v>
      </c>
      <c r="K73" s="347"/>
      <c r="L73" s="420"/>
      <c r="M73" s="347"/>
      <c r="N73" s="420"/>
    </row>
    <row r="74" spans="2:14" ht="15">
      <c r="B74" s="70">
        <f t="shared" si="5"/>
        <v>32</v>
      </c>
      <c r="C74" s="96">
        <v>237</v>
      </c>
      <c r="D74" s="87" t="s">
        <v>371</v>
      </c>
      <c r="E74" s="516" t="s">
        <v>125</v>
      </c>
      <c r="F74" s="88" t="s">
        <v>403</v>
      </c>
      <c r="G74" s="87">
        <v>1999</v>
      </c>
      <c r="H74" s="88" t="s">
        <v>364</v>
      </c>
      <c r="I74" s="512" t="s">
        <v>365</v>
      </c>
      <c r="J74" s="520">
        <v>3</v>
      </c>
      <c r="K74" s="347"/>
      <c r="L74" s="420"/>
      <c r="M74" s="347"/>
      <c r="N74" s="420"/>
    </row>
    <row r="75" spans="2:14" ht="15">
      <c r="B75" s="70">
        <f t="shared" si="5"/>
        <v>33</v>
      </c>
      <c r="C75" s="96">
        <v>236</v>
      </c>
      <c r="D75" s="87" t="s">
        <v>374</v>
      </c>
      <c r="E75" s="516" t="s">
        <v>125</v>
      </c>
      <c r="F75" s="88" t="s">
        <v>403</v>
      </c>
      <c r="G75" s="87">
        <v>1999</v>
      </c>
      <c r="H75" s="88" t="s">
        <v>364</v>
      </c>
      <c r="I75" s="512" t="s">
        <v>365</v>
      </c>
      <c r="J75" s="520">
        <v>3</v>
      </c>
      <c r="K75" s="347"/>
      <c r="L75" s="420"/>
      <c r="M75" s="347"/>
      <c r="N75" s="420"/>
    </row>
    <row r="76" spans="2:14" ht="15">
      <c r="B76" s="70">
        <f t="shared" si="5"/>
        <v>34</v>
      </c>
      <c r="C76" s="96">
        <v>238</v>
      </c>
      <c r="D76" s="87" t="s">
        <v>488</v>
      </c>
      <c r="E76" s="516" t="s">
        <v>125</v>
      </c>
      <c r="F76" s="88" t="s">
        <v>126</v>
      </c>
      <c r="G76" s="87">
        <v>1994</v>
      </c>
      <c r="H76" s="88" t="s">
        <v>127</v>
      </c>
      <c r="I76" s="512" t="s">
        <v>365</v>
      </c>
      <c r="J76" s="520">
        <v>3</v>
      </c>
      <c r="K76" s="347"/>
      <c r="L76" s="420"/>
      <c r="M76" s="347"/>
      <c r="N76" s="420"/>
    </row>
    <row r="77" spans="2:14" ht="15.75" thickBot="1">
      <c r="B77" s="71">
        <f>1+B76</f>
        <v>35</v>
      </c>
      <c r="C77" s="71">
        <v>199</v>
      </c>
      <c r="D77" s="66" t="s">
        <v>204</v>
      </c>
      <c r="E77" s="517" t="s">
        <v>125</v>
      </c>
      <c r="F77" s="74" t="s">
        <v>205</v>
      </c>
      <c r="G77" s="66">
        <v>1992</v>
      </c>
      <c r="H77" s="66" t="s">
        <v>206</v>
      </c>
      <c r="I77" s="513" t="s">
        <v>135</v>
      </c>
      <c r="J77" s="521">
        <v>2</v>
      </c>
      <c r="K77" s="347"/>
      <c r="L77" s="420"/>
      <c r="M77" s="347"/>
      <c r="N77" s="419"/>
    </row>
    <row r="80" spans="2:13" ht="13.5" thickBot="1">
      <c r="B80" s="107" t="s">
        <v>407</v>
      </c>
      <c r="M80" s="348"/>
    </row>
    <row r="81" spans="2:13" ht="12.75">
      <c r="B81" s="748" t="s">
        <v>520</v>
      </c>
      <c r="C81" s="82" t="s">
        <v>1</v>
      </c>
      <c r="D81" s="82" t="s">
        <v>2</v>
      </c>
      <c r="E81" s="82" t="s">
        <v>3</v>
      </c>
      <c r="F81" s="82" t="s">
        <v>4</v>
      </c>
      <c r="G81" s="82" t="s">
        <v>5</v>
      </c>
      <c r="H81" s="82" t="s">
        <v>6</v>
      </c>
      <c r="I81" s="82" t="s">
        <v>7</v>
      </c>
      <c r="J81" s="128" t="s">
        <v>8</v>
      </c>
      <c r="M81" s="508"/>
    </row>
    <row r="82" spans="2:13" ht="13.5" thickBot="1">
      <c r="B82" s="749"/>
      <c r="C82" s="8" t="s">
        <v>16</v>
      </c>
      <c r="D82" s="8" t="s">
        <v>18</v>
      </c>
      <c r="E82" s="8"/>
      <c r="F82" s="8"/>
      <c r="G82" s="8" t="s">
        <v>19</v>
      </c>
      <c r="H82" s="8"/>
      <c r="I82" s="8"/>
      <c r="J82" s="129" t="s">
        <v>20</v>
      </c>
      <c r="M82" s="508"/>
    </row>
    <row r="83" spans="2:13" ht="15">
      <c r="B83" s="93">
        <v>1</v>
      </c>
      <c r="C83" s="523">
        <v>332</v>
      </c>
      <c r="D83" s="528" t="s">
        <v>233</v>
      </c>
      <c r="E83" s="434" t="s">
        <v>125</v>
      </c>
      <c r="F83" s="72" t="s">
        <v>271</v>
      </c>
      <c r="G83" s="64">
        <v>1980</v>
      </c>
      <c r="H83" s="64">
        <v>40</v>
      </c>
      <c r="I83" s="509" t="s">
        <v>378</v>
      </c>
      <c r="J83" s="518">
        <v>2</v>
      </c>
      <c r="M83" s="419"/>
    </row>
    <row r="84" spans="2:13" ht="15">
      <c r="B84" s="94">
        <v>2</v>
      </c>
      <c r="C84" s="525">
        <v>334</v>
      </c>
      <c r="D84" s="320" t="s">
        <v>386</v>
      </c>
      <c r="E84" s="321" t="s">
        <v>125</v>
      </c>
      <c r="F84" s="73" t="s">
        <v>271</v>
      </c>
      <c r="G84" s="65">
        <v>1981</v>
      </c>
      <c r="H84" s="65" t="s">
        <v>213</v>
      </c>
      <c r="I84" s="132" t="s">
        <v>378</v>
      </c>
      <c r="J84" s="519">
        <v>2</v>
      </c>
      <c r="M84" s="419"/>
    </row>
    <row r="85" spans="2:13" ht="15">
      <c r="B85" s="94">
        <v>3</v>
      </c>
      <c r="C85" s="525">
        <v>335</v>
      </c>
      <c r="D85" s="320" t="s">
        <v>238</v>
      </c>
      <c r="E85" s="321" t="s">
        <v>125</v>
      </c>
      <c r="F85" s="73" t="s">
        <v>271</v>
      </c>
      <c r="G85" s="65">
        <v>1981</v>
      </c>
      <c r="H85" s="65" t="s">
        <v>213</v>
      </c>
      <c r="I85" s="132" t="s">
        <v>378</v>
      </c>
      <c r="J85" s="519">
        <v>2</v>
      </c>
      <c r="M85" s="419"/>
    </row>
    <row r="86" spans="2:13" ht="15">
      <c r="B86" s="94">
        <v>4</v>
      </c>
      <c r="C86" s="525">
        <v>338</v>
      </c>
      <c r="D86" s="320" t="s">
        <v>241</v>
      </c>
      <c r="E86" s="321" t="s">
        <v>125</v>
      </c>
      <c r="F86" s="73" t="s">
        <v>271</v>
      </c>
      <c r="G86" s="65">
        <v>1981</v>
      </c>
      <c r="H86" s="65" t="s">
        <v>213</v>
      </c>
      <c r="I86" s="132" t="s">
        <v>378</v>
      </c>
      <c r="J86" s="519">
        <v>2</v>
      </c>
      <c r="M86" s="419"/>
    </row>
    <row r="87" spans="2:13" ht="15">
      <c r="B87" s="94">
        <v>5</v>
      </c>
      <c r="C87" s="525">
        <v>339</v>
      </c>
      <c r="D87" s="320" t="s">
        <v>242</v>
      </c>
      <c r="E87" s="321" t="s">
        <v>125</v>
      </c>
      <c r="F87" s="73" t="s">
        <v>271</v>
      </c>
      <c r="G87" s="65">
        <v>1981</v>
      </c>
      <c r="H87" s="65" t="s">
        <v>213</v>
      </c>
      <c r="I87" s="132" t="s">
        <v>378</v>
      </c>
      <c r="J87" s="519">
        <v>2</v>
      </c>
      <c r="M87" s="419"/>
    </row>
    <row r="88" spans="2:13" ht="15">
      <c r="B88" s="94">
        <v>6</v>
      </c>
      <c r="C88" s="522">
        <v>342</v>
      </c>
      <c r="D88" s="430" t="s">
        <v>245</v>
      </c>
      <c r="E88" s="427" t="s">
        <v>125</v>
      </c>
      <c r="F88" s="73" t="s">
        <v>271</v>
      </c>
      <c r="G88" s="65">
        <v>1981</v>
      </c>
      <c r="H88" s="65" t="s">
        <v>213</v>
      </c>
      <c r="I88" s="132" t="s">
        <v>378</v>
      </c>
      <c r="J88" s="519">
        <v>2</v>
      </c>
      <c r="M88" s="419"/>
    </row>
    <row r="89" spans="2:13" ht="15">
      <c r="B89" s="94">
        <v>7</v>
      </c>
      <c r="C89" s="522">
        <v>343</v>
      </c>
      <c r="D89" s="430" t="s">
        <v>246</v>
      </c>
      <c r="E89" s="427" t="s">
        <v>125</v>
      </c>
      <c r="F89" s="73" t="s">
        <v>271</v>
      </c>
      <c r="G89" s="65">
        <v>1981</v>
      </c>
      <c r="H89" s="65" t="s">
        <v>213</v>
      </c>
      <c r="I89" s="132" t="s">
        <v>378</v>
      </c>
      <c r="J89" s="519">
        <v>2</v>
      </c>
      <c r="M89" s="419"/>
    </row>
    <row r="90" spans="2:13" ht="15.75" thickBot="1">
      <c r="B90" s="95">
        <v>8</v>
      </c>
      <c r="C90" s="526">
        <v>344</v>
      </c>
      <c r="D90" s="437" t="s">
        <v>247</v>
      </c>
      <c r="E90" s="438" t="s">
        <v>125</v>
      </c>
      <c r="F90" s="74" t="s">
        <v>271</v>
      </c>
      <c r="G90" s="66">
        <v>1981</v>
      </c>
      <c r="H90" s="66" t="s">
        <v>213</v>
      </c>
      <c r="I90" s="133" t="s">
        <v>378</v>
      </c>
      <c r="J90" s="521">
        <v>2</v>
      </c>
      <c r="M90" s="419"/>
    </row>
    <row r="91" ht="12.75">
      <c r="M91" s="348"/>
    </row>
    <row r="92" spans="3:13" ht="12.75">
      <c r="C92" s="322">
        <v>334335338339</v>
      </c>
      <c r="D92" s="211" t="s">
        <v>535</v>
      </c>
      <c r="G92" s="752" t="s">
        <v>595</v>
      </c>
      <c r="H92" s="753"/>
      <c r="I92" s="754"/>
      <c r="J92" s="211" t="s">
        <v>596</v>
      </c>
      <c r="M92" s="348"/>
    </row>
    <row r="93" spans="2:13" ht="13.5" thickBot="1">
      <c r="B93" s="107" t="s">
        <v>408</v>
      </c>
      <c r="C93" s="107" t="s">
        <v>408</v>
      </c>
      <c r="M93" s="348"/>
    </row>
    <row r="94" spans="2:13" ht="12.75">
      <c r="B94" s="748" t="s">
        <v>520</v>
      </c>
      <c r="C94" s="82" t="s">
        <v>1</v>
      </c>
      <c r="D94" s="82" t="s">
        <v>2</v>
      </c>
      <c r="E94" s="82" t="s">
        <v>3</v>
      </c>
      <c r="F94" s="82" t="s">
        <v>4</v>
      </c>
      <c r="G94" s="82" t="s">
        <v>5</v>
      </c>
      <c r="H94" s="82" t="s">
        <v>6</v>
      </c>
      <c r="I94" s="82" t="s">
        <v>7</v>
      </c>
      <c r="J94" s="128" t="s">
        <v>8</v>
      </c>
      <c r="M94" s="508"/>
    </row>
    <row r="95" spans="2:13" ht="13.5" thickBot="1">
      <c r="B95" s="750"/>
      <c r="C95" s="8" t="s">
        <v>16</v>
      </c>
      <c r="D95" s="8" t="s">
        <v>18</v>
      </c>
      <c r="E95" s="8"/>
      <c r="F95" s="8"/>
      <c r="G95" s="8" t="s">
        <v>19</v>
      </c>
      <c r="H95" s="8"/>
      <c r="I95" s="8"/>
      <c r="J95" s="129" t="s">
        <v>20</v>
      </c>
      <c r="M95" s="508"/>
    </row>
    <row r="96" spans="2:13" ht="15">
      <c r="B96" s="524">
        <v>1</v>
      </c>
      <c r="C96" s="523">
        <v>302</v>
      </c>
      <c r="D96" s="433" t="s">
        <v>250</v>
      </c>
      <c r="E96" s="434" t="s">
        <v>125</v>
      </c>
      <c r="F96" s="72" t="s">
        <v>212</v>
      </c>
      <c r="G96" s="64">
        <v>1962</v>
      </c>
      <c r="H96" s="64" t="s">
        <v>213</v>
      </c>
      <c r="I96" s="135" t="s">
        <v>251</v>
      </c>
      <c r="J96" s="518">
        <v>3</v>
      </c>
      <c r="M96" s="419"/>
    </row>
    <row r="97" spans="2:13" ht="15">
      <c r="B97" s="94">
        <v>2</v>
      </c>
      <c r="C97" s="522">
        <v>308</v>
      </c>
      <c r="D97" s="426" t="s">
        <v>254</v>
      </c>
      <c r="E97" s="427" t="s">
        <v>125</v>
      </c>
      <c r="F97" s="73" t="s">
        <v>212</v>
      </c>
      <c r="G97" s="65">
        <v>1962</v>
      </c>
      <c r="H97" s="65" t="s">
        <v>213</v>
      </c>
      <c r="I97" s="136" t="s">
        <v>214</v>
      </c>
      <c r="J97" s="519">
        <v>3</v>
      </c>
      <c r="M97" s="419"/>
    </row>
    <row r="98" spans="2:13" ht="15">
      <c r="B98" s="94">
        <v>3</v>
      </c>
      <c r="C98" s="522">
        <v>315</v>
      </c>
      <c r="D98" s="426" t="s">
        <v>260</v>
      </c>
      <c r="E98" s="427" t="s">
        <v>125</v>
      </c>
      <c r="F98" s="73" t="s">
        <v>212</v>
      </c>
      <c r="G98" s="65">
        <v>1963</v>
      </c>
      <c r="H98" s="65" t="s">
        <v>213</v>
      </c>
      <c r="I98" s="136" t="s">
        <v>214</v>
      </c>
      <c r="J98" s="519">
        <v>3</v>
      </c>
      <c r="M98" s="419"/>
    </row>
    <row r="99" spans="2:13" ht="15.75" thickBot="1">
      <c r="B99" s="95">
        <v>4</v>
      </c>
      <c r="C99" s="526">
        <v>324</v>
      </c>
      <c r="D99" s="527" t="s">
        <v>263</v>
      </c>
      <c r="E99" s="438" t="s">
        <v>125</v>
      </c>
      <c r="F99" s="74" t="s">
        <v>212</v>
      </c>
      <c r="G99" s="66">
        <v>1963</v>
      </c>
      <c r="H99" s="66" t="s">
        <v>213</v>
      </c>
      <c r="I99" s="137" t="s">
        <v>264</v>
      </c>
      <c r="J99" s="521">
        <v>3</v>
      </c>
      <c r="M99" s="419"/>
    </row>
    <row r="100" ht="12.75">
      <c r="M100" s="348"/>
    </row>
  </sheetData>
  <sheetProtection/>
  <mergeCells count="16">
    <mergeCell ref="L2:T2"/>
    <mergeCell ref="B40:B41"/>
    <mergeCell ref="B81:B82"/>
    <mergeCell ref="R4:R5"/>
    <mergeCell ref="B4:B5"/>
    <mergeCell ref="E4:E5"/>
    <mergeCell ref="F4:F5"/>
    <mergeCell ref="B2:J2"/>
    <mergeCell ref="P4:P5"/>
    <mergeCell ref="I4:I5"/>
    <mergeCell ref="H4:H5"/>
    <mergeCell ref="S4:S5"/>
    <mergeCell ref="B94:B95"/>
    <mergeCell ref="G92:I92"/>
    <mergeCell ref="L4:L5"/>
    <mergeCell ref="O4:O5"/>
  </mergeCells>
  <printOptions horizontalCentered="1"/>
  <pageMargins left="0.75" right="0.75" top="0.51" bottom="1" header="0" footer="0"/>
  <pageSetup horizontalDpi="300" verticalDpi="3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S2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6.421875" style="0" customWidth="1"/>
    <col min="2" max="2" width="5.140625" style="0" customWidth="1"/>
    <col min="3" max="3" width="7.00390625" style="0" bestFit="1" customWidth="1"/>
    <col min="8" max="8" width="6.57421875" style="0" bestFit="1" customWidth="1"/>
    <col min="9" max="9" width="8.57421875" style="0" bestFit="1" customWidth="1"/>
    <col min="10" max="10" width="12.57421875" style="0" bestFit="1" customWidth="1"/>
    <col min="11" max="12" width="6.57421875" style="0" bestFit="1" customWidth="1"/>
    <col min="13" max="13" width="11.00390625" style="0" bestFit="1" customWidth="1"/>
    <col min="14" max="14" width="6.8515625" style="0" bestFit="1" customWidth="1"/>
    <col min="15" max="15" width="7.57421875" style="0" bestFit="1" customWidth="1"/>
    <col min="16" max="16" width="8.00390625" style="0" bestFit="1" customWidth="1"/>
    <col min="17" max="17" width="5.7109375" style="0" bestFit="1" customWidth="1"/>
    <col min="18" max="18" width="6.00390625" style="0" bestFit="1" customWidth="1"/>
  </cols>
  <sheetData>
    <row r="2" spans="4:19" ht="12.75">
      <c r="D2" s="126" t="s">
        <v>521</v>
      </c>
      <c r="S2" s="97"/>
    </row>
    <row r="3" ht="13.5" thickBot="1">
      <c r="S3" s="97"/>
    </row>
    <row r="4" spans="3:19" ht="12.75">
      <c r="C4" s="82" t="s">
        <v>1</v>
      </c>
      <c r="D4" s="82" t="s">
        <v>1</v>
      </c>
      <c r="E4" s="82" t="s">
        <v>2</v>
      </c>
      <c r="F4" s="82" t="s">
        <v>3</v>
      </c>
      <c r="G4" s="82" t="s">
        <v>4</v>
      </c>
      <c r="H4" s="82" t="s">
        <v>5</v>
      </c>
      <c r="I4" s="82" t="s">
        <v>6</v>
      </c>
      <c r="J4" s="82" t="s">
        <v>7</v>
      </c>
      <c r="K4" s="128" t="s">
        <v>8</v>
      </c>
      <c r="L4" s="82" t="s">
        <v>8</v>
      </c>
      <c r="M4" s="82" t="s">
        <v>8</v>
      </c>
      <c r="N4" s="82" t="s">
        <v>8</v>
      </c>
      <c r="O4" s="82" t="s">
        <v>10</v>
      </c>
      <c r="P4" s="82" t="s">
        <v>11</v>
      </c>
      <c r="Q4" s="82" t="s">
        <v>12</v>
      </c>
      <c r="R4" s="82" t="s">
        <v>13</v>
      </c>
      <c r="S4" s="246"/>
    </row>
    <row r="5" spans="3:19" ht="13.5" thickBot="1">
      <c r="C5" s="249" t="s">
        <v>16</v>
      </c>
      <c r="D5" s="249" t="s">
        <v>17</v>
      </c>
      <c r="E5" s="249" t="s">
        <v>18</v>
      </c>
      <c r="F5" s="249"/>
      <c r="G5" s="249"/>
      <c r="H5" s="249" t="s">
        <v>19</v>
      </c>
      <c r="I5" s="249"/>
      <c r="J5" s="249"/>
      <c r="K5" s="247" t="s">
        <v>20</v>
      </c>
      <c r="L5" s="249" t="s">
        <v>121</v>
      </c>
      <c r="M5" s="249" t="s">
        <v>122</v>
      </c>
      <c r="N5" s="249" t="s">
        <v>25</v>
      </c>
      <c r="O5" s="249" t="s">
        <v>26</v>
      </c>
      <c r="P5" s="249" t="s">
        <v>27</v>
      </c>
      <c r="Q5" s="249" t="s">
        <v>27</v>
      </c>
      <c r="R5" s="249" t="s">
        <v>27</v>
      </c>
      <c r="S5" s="246"/>
    </row>
    <row r="6" spans="3:19" ht="13.5" thickBot="1">
      <c r="C6" s="257" t="s">
        <v>532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3"/>
      <c r="S6" s="246"/>
    </row>
    <row r="7" spans="2:19" ht="15.75">
      <c r="B7" t="s">
        <v>522</v>
      </c>
      <c r="C7" s="261">
        <v>200</v>
      </c>
      <c r="D7" s="250" t="s">
        <v>123</v>
      </c>
      <c r="E7" s="251" t="s">
        <v>124</v>
      </c>
      <c r="F7" s="252" t="s">
        <v>125</v>
      </c>
      <c r="G7" s="252" t="s">
        <v>406</v>
      </c>
      <c r="H7" s="251">
        <v>1993</v>
      </c>
      <c r="I7" s="251" t="s">
        <v>127</v>
      </c>
      <c r="J7" s="252" t="s">
        <v>128</v>
      </c>
      <c r="K7" s="253">
        <v>3</v>
      </c>
      <c r="L7" s="250" t="s">
        <v>129</v>
      </c>
      <c r="M7" s="252" t="s">
        <v>130</v>
      </c>
      <c r="N7" s="250">
        <v>12</v>
      </c>
      <c r="O7" s="254">
        <v>10300</v>
      </c>
      <c r="P7" s="255">
        <v>10.61</v>
      </c>
      <c r="Q7" s="255">
        <v>2.3</v>
      </c>
      <c r="R7" s="262">
        <v>2.6</v>
      </c>
      <c r="S7" s="248"/>
    </row>
    <row r="8" spans="2:19" ht="15.75">
      <c r="B8" t="s">
        <v>523</v>
      </c>
      <c r="C8" s="244">
        <v>201</v>
      </c>
      <c r="D8" s="75" t="s">
        <v>131</v>
      </c>
      <c r="E8" s="65" t="s">
        <v>132</v>
      </c>
      <c r="F8" s="73" t="s">
        <v>125</v>
      </c>
      <c r="G8" s="73" t="s">
        <v>126</v>
      </c>
      <c r="H8" s="65">
        <v>1993</v>
      </c>
      <c r="I8" s="65" t="s">
        <v>127</v>
      </c>
      <c r="J8" s="73" t="s">
        <v>128</v>
      </c>
      <c r="K8" s="67">
        <v>3</v>
      </c>
      <c r="L8" s="75" t="s">
        <v>129</v>
      </c>
      <c r="M8" s="73" t="s">
        <v>130</v>
      </c>
      <c r="N8" s="75">
        <v>12</v>
      </c>
      <c r="O8" s="84">
        <v>10300</v>
      </c>
      <c r="P8" s="62">
        <v>10.61</v>
      </c>
      <c r="Q8" s="62">
        <v>2.3</v>
      </c>
      <c r="R8" s="79">
        <v>2.6</v>
      </c>
      <c r="S8" s="97"/>
    </row>
    <row r="9" spans="2:19" ht="15.75">
      <c r="B9" t="s">
        <v>524</v>
      </c>
      <c r="C9" s="244">
        <f>1+C8</f>
        <v>202</v>
      </c>
      <c r="D9" s="75" t="s">
        <v>143</v>
      </c>
      <c r="E9" s="65" t="s">
        <v>144</v>
      </c>
      <c r="F9" s="73" t="s">
        <v>125</v>
      </c>
      <c r="G9" s="73" t="s">
        <v>126</v>
      </c>
      <c r="H9" s="65">
        <v>1993</v>
      </c>
      <c r="I9" s="65" t="s">
        <v>127</v>
      </c>
      <c r="J9" s="73" t="s">
        <v>135</v>
      </c>
      <c r="K9" s="67">
        <v>3</v>
      </c>
      <c r="L9" s="75" t="s">
        <v>129</v>
      </c>
      <c r="M9" s="73" t="s">
        <v>145</v>
      </c>
      <c r="N9" s="75">
        <v>12</v>
      </c>
      <c r="O9" s="84">
        <v>10300</v>
      </c>
      <c r="P9" s="62">
        <v>10.61</v>
      </c>
      <c r="Q9" s="62">
        <v>2.3</v>
      </c>
      <c r="R9" s="79">
        <v>2.6</v>
      </c>
      <c r="S9" s="97"/>
    </row>
    <row r="10" spans="2:19" ht="15.75">
      <c r="B10" t="s">
        <v>525</v>
      </c>
      <c r="C10" s="244">
        <f>1+C9</f>
        <v>203</v>
      </c>
      <c r="D10" s="75" t="s">
        <v>148</v>
      </c>
      <c r="E10" s="65" t="s">
        <v>149</v>
      </c>
      <c r="F10" s="73" t="s">
        <v>125</v>
      </c>
      <c r="G10" s="73" t="s">
        <v>126</v>
      </c>
      <c r="H10" s="65">
        <v>1993</v>
      </c>
      <c r="I10" s="65" t="s">
        <v>127</v>
      </c>
      <c r="J10" s="73" t="s">
        <v>135</v>
      </c>
      <c r="K10" s="67">
        <v>3</v>
      </c>
      <c r="L10" s="75" t="s">
        <v>129</v>
      </c>
      <c r="M10" s="73" t="s">
        <v>150</v>
      </c>
      <c r="N10" s="75">
        <v>12</v>
      </c>
      <c r="O10" s="84">
        <v>10300</v>
      </c>
      <c r="P10" s="62">
        <v>10.61</v>
      </c>
      <c r="Q10" s="62">
        <v>2.3</v>
      </c>
      <c r="R10" s="79">
        <v>2.6</v>
      </c>
      <c r="S10" s="97"/>
    </row>
    <row r="11" spans="2:19" ht="16.5" thickBot="1">
      <c r="B11" t="s">
        <v>526</v>
      </c>
      <c r="C11" s="245">
        <v>221</v>
      </c>
      <c r="D11" s="86" t="s">
        <v>187</v>
      </c>
      <c r="E11" s="87" t="s">
        <v>188</v>
      </c>
      <c r="F11" s="88" t="s">
        <v>125</v>
      </c>
      <c r="G11" s="88" t="s">
        <v>126</v>
      </c>
      <c r="H11" s="87">
        <v>1994</v>
      </c>
      <c r="I11" s="87" t="s">
        <v>127</v>
      </c>
      <c r="J11" s="88" t="s">
        <v>135</v>
      </c>
      <c r="K11" s="256">
        <v>3</v>
      </c>
      <c r="L11" s="86" t="s">
        <v>129</v>
      </c>
      <c r="M11" s="88" t="s">
        <v>189</v>
      </c>
      <c r="N11" s="86">
        <v>12</v>
      </c>
      <c r="O11" s="89">
        <v>8000</v>
      </c>
      <c r="P11" s="90">
        <v>10.61</v>
      </c>
      <c r="Q11" s="90">
        <v>2.3</v>
      </c>
      <c r="R11" s="91">
        <v>2.6</v>
      </c>
      <c r="S11" s="97"/>
    </row>
    <row r="12" spans="3:19" ht="13.5" thickBot="1">
      <c r="C12" s="258" t="s">
        <v>533</v>
      </c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60"/>
      <c r="S12" s="97"/>
    </row>
    <row r="13" spans="2:19" ht="15">
      <c r="B13" t="s">
        <v>527</v>
      </c>
      <c r="C13" s="168">
        <v>214</v>
      </c>
      <c r="D13" s="250" t="s">
        <v>166</v>
      </c>
      <c r="E13" s="251" t="s">
        <v>167</v>
      </c>
      <c r="F13" s="252" t="s">
        <v>125</v>
      </c>
      <c r="G13" s="252" t="s">
        <v>126</v>
      </c>
      <c r="H13" s="251">
        <v>1993</v>
      </c>
      <c r="I13" s="251" t="s">
        <v>127</v>
      </c>
      <c r="J13" s="252" t="s">
        <v>135</v>
      </c>
      <c r="K13" s="253">
        <v>3</v>
      </c>
      <c r="L13" s="250" t="s">
        <v>129</v>
      </c>
      <c r="M13" s="252" t="s">
        <v>168</v>
      </c>
      <c r="N13" s="250">
        <v>12</v>
      </c>
      <c r="O13" s="254">
        <v>10300</v>
      </c>
      <c r="P13" s="255">
        <v>10.61</v>
      </c>
      <c r="Q13" s="255">
        <v>2.3</v>
      </c>
      <c r="R13" s="262">
        <v>2.6</v>
      </c>
      <c r="S13" s="97"/>
    </row>
    <row r="14" spans="2:19" ht="15">
      <c r="B14" t="s">
        <v>528</v>
      </c>
      <c r="C14" s="70">
        <v>222</v>
      </c>
      <c r="D14" s="75" t="s">
        <v>190</v>
      </c>
      <c r="E14" s="65" t="s">
        <v>191</v>
      </c>
      <c r="F14" s="73" t="s">
        <v>125</v>
      </c>
      <c r="G14" s="73" t="s">
        <v>126</v>
      </c>
      <c r="H14" s="65">
        <v>1996</v>
      </c>
      <c r="I14" s="65" t="s">
        <v>192</v>
      </c>
      <c r="J14" s="73" t="s">
        <v>135</v>
      </c>
      <c r="K14" s="67">
        <v>3</v>
      </c>
      <c r="L14" s="75" t="s">
        <v>129</v>
      </c>
      <c r="M14" s="73" t="s">
        <v>193</v>
      </c>
      <c r="N14" s="75">
        <v>12</v>
      </c>
      <c r="O14" s="84">
        <v>8500</v>
      </c>
      <c r="P14" s="62">
        <v>10</v>
      </c>
      <c r="Q14" s="62">
        <v>2</v>
      </c>
      <c r="R14" s="79">
        <v>2.6</v>
      </c>
      <c r="S14" s="97"/>
    </row>
    <row r="15" spans="2:19" ht="15">
      <c r="B15" t="s">
        <v>529</v>
      </c>
      <c r="C15" s="70">
        <v>224</v>
      </c>
      <c r="D15" s="75" t="s">
        <v>198</v>
      </c>
      <c r="E15" s="65" t="s">
        <v>199</v>
      </c>
      <c r="F15" s="73" t="s">
        <v>125</v>
      </c>
      <c r="G15" s="73" t="s">
        <v>126</v>
      </c>
      <c r="H15" s="65">
        <v>1996</v>
      </c>
      <c r="I15" s="65" t="s">
        <v>192</v>
      </c>
      <c r="J15" s="73" t="s">
        <v>135</v>
      </c>
      <c r="K15" s="67">
        <v>3</v>
      </c>
      <c r="L15" s="75" t="s">
        <v>129</v>
      </c>
      <c r="M15" s="73" t="s">
        <v>337</v>
      </c>
      <c r="N15" s="75">
        <v>12</v>
      </c>
      <c r="O15" s="84">
        <v>8500</v>
      </c>
      <c r="P15" s="62">
        <v>10</v>
      </c>
      <c r="Q15" s="62">
        <v>2</v>
      </c>
      <c r="R15" s="79">
        <v>2.6</v>
      </c>
      <c r="S15" s="97"/>
    </row>
    <row r="16" spans="2:19" ht="15">
      <c r="B16" t="s">
        <v>530</v>
      </c>
      <c r="C16" s="70">
        <v>225</v>
      </c>
      <c r="D16" s="75" t="s">
        <v>196</v>
      </c>
      <c r="E16" s="65" t="s">
        <v>197</v>
      </c>
      <c r="F16" s="73" t="s">
        <v>125</v>
      </c>
      <c r="G16" s="73" t="s">
        <v>126</v>
      </c>
      <c r="H16" s="65">
        <v>1996</v>
      </c>
      <c r="I16" s="65" t="s">
        <v>192</v>
      </c>
      <c r="J16" s="73" t="s">
        <v>135</v>
      </c>
      <c r="K16" s="67">
        <v>3</v>
      </c>
      <c r="L16" s="75" t="s">
        <v>129</v>
      </c>
      <c r="M16" s="73" t="s">
        <v>338</v>
      </c>
      <c r="N16" s="75">
        <v>12</v>
      </c>
      <c r="O16" s="84">
        <v>8500</v>
      </c>
      <c r="P16" s="62">
        <v>10</v>
      </c>
      <c r="Q16" s="62">
        <v>2</v>
      </c>
      <c r="R16" s="79">
        <v>2.6</v>
      </c>
      <c r="S16" s="97"/>
    </row>
    <row r="17" spans="2:19" ht="15.75" thickBot="1">
      <c r="B17" t="s">
        <v>531</v>
      </c>
      <c r="C17" s="71">
        <v>228</v>
      </c>
      <c r="D17" s="80" t="s">
        <v>342</v>
      </c>
      <c r="E17" s="66" t="s">
        <v>343</v>
      </c>
      <c r="F17" s="74" t="s">
        <v>125</v>
      </c>
      <c r="G17" s="74" t="s">
        <v>126</v>
      </c>
      <c r="H17" s="66">
        <v>1996</v>
      </c>
      <c r="I17" s="66" t="s">
        <v>192</v>
      </c>
      <c r="J17" s="74" t="s">
        <v>340</v>
      </c>
      <c r="K17" s="68">
        <v>3</v>
      </c>
      <c r="L17" s="80" t="s">
        <v>129</v>
      </c>
      <c r="M17" s="74" t="s">
        <v>344</v>
      </c>
      <c r="N17" s="80">
        <v>12</v>
      </c>
      <c r="O17" s="85">
        <v>8500</v>
      </c>
      <c r="P17" s="63">
        <v>10</v>
      </c>
      <c r="Q17" s="63">
        <v>2</v>
      </c>
      <c r="R17" s="81">
        <v>2.6</v>
      </c>
      <c r="S17" s="97"/>
    </row>
    <row r="18" spans="3:19" ht="8.25" customHeight="1" thickBot="1">
      <c r="C18" s="243"/>
      <c r="S18" s="97"/>
    </row>
    <row r="19" spans="4:19" ht="12.75">
      <c r="D19" s="263">
        <v>200</v>
      </c>
      <c r="E19" s="264" t="s">
        <v>534</v>
      </c>
      <c r="F19" s="265">
        <v>214</v>
      </c>
      <c r="S19" s="97"/>
    </row>
    <row r="20" spans="4:6" ht="12.75">
      <c r="D20" s="266">
        <v>201</v>
      </c>
      <c r="E20" s="267" t="s">
        <v>534</v>
      </c>
      <c r="F20" s="268">
        <v>222</v>
      </c>
    </row>
    <row r="21" spans="4:6" ht="12.75">
      <c r="D21" s="266">
        <v>202</v>
      </c>
      <c r="E21" s="267" t="s">
        <v>534</v>
      </c>
      <c r="F21" s="268">
        <v>224</v>
      </c>
    </row>
    <row r="22" spans="4:6" ht="12.75">
      <c r="D22" s="266">
        <v>203</v>
      </c>
      <c r="E22" s="267" t="s">
        <v>534</v>
      </c>
      <c r="F22" s="268">
        <v>225</v>
      </c>
    </row>
    <row r="23" spans="4:6" ht="13.5" thickBot="1">
      <c r="D23" s="269">
        <v>221</v>
      </c>
      <c r="E23" s="270" t="s">
        <v>534</v>
      </c>
      <c r="F23" s="271">
        <v>228</v>
      </c>
    </row>
  </sheetData>
  <sheetProtection/>
  <printOptions/>
  <pageMargins left="0.75" right="0.75" top="1" bottom="1" header="0" footer="0"/>
  <pageSetup horizontalDpi="120" verticalDpi="12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8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1" width="4.7109375" style="0" customWidth="1"/>
    <col min="2" max="2" width="3.00390625" style="0" bestFit="1" customWidth="1"/>
    <col min="3" max="3" width="5.140625" style="0" bestFit="1" customWidth="1"/>
    <col min="4" max="4" width="12.7109375" style="0" bestFit="1" customWidth="1"/>
    <col min="5" max="5" width="5.140625" style="0" bestFit="1" customWidth="1"/>
    <col min="6" max="6" width="10.140625" style="0" bestFit="1" customWidth="1"/>
    <col min="7" max="7" width="7.8515625" style="0" bestFit="1" customWidth="1"/>
    <col min="8" max="8" width="35.57421875" style="0" bestFit="1" customWidth="1"/>
    <col min="9" max="9" width="5.421875" style="0" bestFit="1" customWidth="1"/>
    <col min="10" max="10" width="10.7109375" style="0" bestFit="1" customWidth="1"/>
    <col min="11" max="11" width="21.57421875" style="0" bestFit="1" customWidth="1"/>
  </cols>
  <sheetData>
    <row r="2" spans="3:11" ht="20.25">
      <c r="C2" s="758" t="s">
        <v>481</v>
      </c>
      <c r="D2" s="758"/>
      <c r="E2" s="758"/>
      <c r="F2" s="758"/>
      <c r="G2" s="758"/>
      <c r="H2" s="758"/>
      <c r="I2" s="758"/>
      <c r="J2" s="758"/>
      <c r="K2" s="758"/>
    </row>
    <row r="3" spans="3:11" ht="13.5" thickBot="1">
      <c r="C3" s="126"/>
      <c r="K3" s="187">
        <v>36794</v>
      </c>
    </row>
    <row r="4" spans="3:11" ht="13.5" thickBot="1">
      <c r="C4" s="761" t="s">
        <v>32</v>
      </c>
      <c r="D4" s="762"/>
      <c r="E4" s="761" t="s">
        <v>418</v>
      </c>
      <c r="F4" s="762"/>
      <c r="G4" s="761" t="s">
        <v>419</v>
      </c>
      <c r="H4" s="763"/>
      <c r="I4" s="755" t="s">
        <v>418</v>
      </c>
      <c r="J4" s="756"/>
      <c r="K4" s="757"/>
    </row>
    <row r="5" spans="3:11" ht="13.5" thickBot="1">
      <c r="C5" s="82" t="s">
        <v>421</v>
      </c>
      <c r="D5" s="82" t="s">
        <v>417</v>
      </c>
      <c r="E5" s="82" t="s">
        <v>421</v>
      </c>
      <c r="F5" s="82" t="s">
        <v>417</v>
      </c>
      <c r="G5" s="82" t="s">
        <v>420</v>
      </c>
      <c r="H5" s="143" t="s">
        <v>422</v>
      </c>
      <c r="I5" s="144" t="s">
        <v>421</v>
      </c>
      <c r="J5" s="144" t="s">
        <v>417</v>
      </c>
      <c r="K5" s="175" t="s">
        <v>7</v>
      </c>
    </row>
    <row r="6" spans="2:11" ht="15">
      <c r="B6" s="39">
        <v>1</v>
      </c>
      <c r="C6" s="69">
        <v>101</v>
      </c>
      <c r="D6" s="161" t="s">
        <v>31</v>
      </c>
      <c r="E6" s="155">
        <v>217</v>
      </c>
      <c r="F6" s="146" t="s">
        <v>176</v>
      </c>
      <c r="G6" s="145"/>
      <c r="H6" s="170"/>
      <c r="I6" s="145">
        <v>200</v>
      </c>
      <c r="J6" s="207" t="s">
        <v>124</v>
      </c>
      <c r="K6" s="208" t="s">
        <v>365</v>
      </c>
    </row>
    <row r="7" spans="2:11" ht="15.75" thickBot="1">
      <c r="B7" s="39">
        <f>1+B6</f>
        <v>2</v>
      </c>
      <c r="C7" s="70">
        <v>102</v>
      </c>
      <c r="D7" s="162" t="s">
        <v>37</v>
      </c>
      <c r="E7" s="156">
        <v>199</v>
      </c>
      <c r="F7" s="147" t="s">
        <v>204</v>
      </c>
      <c r="G7" s="11"/>
      <c r="H7" s="171"/>
      <c r="I7" s="204">
        <v>238</v>
      </c>
      <c r="J7" s="205" t="s">
        <v>488</v>
      </c>
      <c r="K7" s="206" t="s">
        <v>365</v>
      </c>
    </row>
    <row r="8" spans="2:11" ht="15.75" thickTop="1">
      <c r="B8" s="39">
        <f aca="true" t="shared" si="0" ref="B8:B48">1+B7</f>
        <v>3</v>
      </c>
      <c r="C8" s="70">
        <f aca="true" t="shared" si="1" ref="C8:C48">1+C7</f>
        <v>103</v>
      </c>
      <c r="D8" s="162" t="s">
        <v>39</v>
      </c>
      <c r="E8" s="156">
        <v>207</v>
      </c>
      <c r="F8" s="147" t="s">
        <v>149</v>
      </c>
      <c r="G8" s="11"/>
      <c r="H8" s="171"/>
      <c r="I8" s="151">
        <v>332</v>
      </c>
      <c r="J8" s="176" t="s">
        <v>233</v>
      </c>
      <c r="K8" s="169" t="s">
        <v>272</v>
      </c>
    </row>
    <row r="9" spans="2:11" ht="15">
      <c r="B9" s="39"/>
      <c r="C9" s="119">
        <f t="shared" si="1"/>
        <v>104</v>
      </c>
      <c r="D9" s="163" t="s">
        <v>412</v>
      </c>
      <c r="E9" s="759" t="s">
        <v>424</v>
      </c>
      <c r="F9" s="759"/>
      <c r="G9" s="759"/>
      <c r="H9" s="759"/>
      <c r="I9" s="11">
        <v>334</v>
      </c>
      <c r="J9" s="174" t="s">
        <v>386</v>
      </c>
      <c r="K9" s="162" t="s">
        <v>272</v>
      </c>
    </row>
    <row r="10" spans="2:11" ht="15">
      <c r="B10" s="39">
        <v>4</v>
      </c>
      <c r="C10" s="70">
        <f t="shared" si="1"/>
        <v>105</v>
      </c>
      <c r="D10" s="162" t="s">
        <v>42</v>
      </c>
      <c r="E10" s="156">
        <v>211</v>
      </c>
      <c r="F10" s="147" t="s">
        <v>159</v>
      </c>
      <c r="G10" s="11" t="s">
        <v>426</v>
      </c>
      <c r="H10" s="171" t="s">
        <v>427</v>
      </c>
      <c r="I10" s="11">
        <v>335</v>
      </c>
      <c r="J10" s="174" t="s">
        <v>238</v>
      </c>
      <c r="K10" s="162" t="s">
        <v>272</v>
      </c>
    </row>
    <row r="11" spans="2:11" ht="15">
      <c r="B11" s="39">
        <f t="shared" si="0"/>
        <v>5</v>
      </c>
      <c r="C11" s="70">
        <f t="shared" si="1"/>
        <v>106</v>
      </c>
      <c r="D11" s="162" t="s">
        <v>47</v>
      </c>
      <c r="E11" s="156">
        <v>216</v>
      </c>
      <c r="F11" s="147" t="s">
        <v>173</v>
      </c>
      <c r="G11" s="11" t="s">
        <v>428</v>
      </c>
      <c r="H11" s="171" t="s">
        <v>429</v>
      </c>
      <c r="I11" s="11">
        <v>336</v>
      </c>
      <c r="J11" s="174" t="s">
        <v>239</v>
      </c>
      <c r="K11" s="162" t="s">
        <v>272</v>
      </c>
    </row>
    <row r="12" spans="2:11" ht="15">
      <c r="B12" s="39"/>
      <c r="C12" s="119">
        <f t="shared" si="1"/>
        <v>107</v>
      </c>
      <c r="D12" s="163" t="s">
        <v>416</v>
      </c>
      <c r="E12" s="759" t="s">
        <v>424</v>
      </c>
      <c r="F12" s="759"/>
      <c r="G12" s="759"/>
      <c r="H12" s="759"/>
      <c r="I12" s="11">
        <v>337</v>
      </c>
      <c r="J12" s="174" t="s">
        <v>240</v>
      </c>
      <c r="K12" s="162" t="s">
        <v>272</v>
      </c>
    </row>
    <row r="13" spans="2:11" ht="15">
      <c r="B13" s="39">
        <v>6</v>
      </c>
      <c r="C13" s="70">
        <f t="shared" si="1"/>
        <v>108</v>
      </c>
      <c r="D13" s="162" t="s">
        <v>50</v>
      </c>
      <c r="E13" s="156">
        <v>209</v>
      </c>
      <c r="F13" s="147" t="s">
        <v>154</v>
      </c>
      <c r="G13" s="11" t="s">
        <v>430</v>
      </c>
      <c r="H13" s="171" t="s">
        <v>431</v>
      </c>
      <c r="I13" s="11">
        <v>338</v>
      </c>
      <c r="J13" s="174" t="s">
        <v>241</v>
      </c>
      <c r="K13" s="162" t="s">
        <v>272</v>
      </c>
    </row>
    <row r="14" spans="2:11" ht="15">
      <c r="B14" s="39">
        <f t="shared" si="0"/>
        <v>7</v>
      </c>
      <c r="C14" s="70">
        <f t="shared" si="1"/>
        <v>109</v>
      </c>
      <c r="D14" s="162" t="s">
        <v>53</v>
      </c>
      <c r="E14" s="156">
        <v>210</v>
      </c>
      <c r="F14" s="147" t="s">
        <v>157</v>
      </c>
      <c r="G14" s="11" t="s">
        <v>432</v>
      </c>
      <c r="H14" s="171" t="s">
        <v>433</v>
      </c>
      <c r="I14" s="11">
        <v>339</v>
      </c>
      <c r="J14" s="174" t="s">
        <v>242</v>
      </c>
      <c r="K14" s="162" t="s">
        <v>272</v>
      </c>
    </row>
    <row r="15" spans="2:11" ht="15">
      <c r="B15" s="39">
        <f t="shared" si="0"/>
        <v>8</v>
      </c>
      <c r="C15" s="70">
        <f t="shared" si="1"/>
        <v>110</v>
      </c>
      <c r="D15" s="162" t="s">
        <v>55</v>
      </c>
      <c r="E15" s="156">
        <v>202</v>
      </c>
      <c r="F15" s="147" t="s">
        <v>134</v>
      </c>
      <c r="G15" s="11" t="s">
        <v>509</v>
      </c>
      <c r="H15" s="171" t="s">
        <v>510</v>
      </c>
      <c r="I15" s="11">
        <v>340</v>
      </c>
      <c r="J15" s="174" t="s">
        <v>243</v>
      </c>
      <c r="K15" s="162" t="s">
        <v>272</v>
      </c>
    </row>
    <row r="16" spans="2:11" ht="15">
      <c r="B16" s="39">
        <f t="shared" si="0"/>
        <v>9</v>
      </c>
      <c r="C16" s="70">
        <f t="shared" si="1"/>
        <v>111</v>
      </c>
      <c r="D16" s="162" t="s">
        <v>58</v>
      </c>
      <c r="E16" s="156">
        <v>206</v>
      </c>
      <c r="F16" s="147" t="s">
        <v>146</v>
      </c>
      <c r="G16" s="11"/>
      <c r="H16" s="171"/>
      <c r="I16" s="11">
        <v>341</v>
      </c>
      <c r="J16" s="174" t="s">
        <v>244</v>
      </c>
      <c r="K16" s="162" t="s">
        <v>272</v>
      </c>
    </row>
    <row r="17" spans="2:11" ht="15">
      <c r="B17" s="39"/>
      <c r="C17" s="119">
        <f t="shared" si="1"/>
        <v>112</v>
      </c>
      <c r="D17" s="163" t="s">
        <v>413</v>
      </c>
      <c r="E17" s="759" t="s">
        <v>424</v>
      </c>
      <c r="F17" s="759"/>
      <c r="G17" s="759"/>
      <c r="H17" s="759"/>
      <c r="I17" s="11">
        <v>342</v>
      </c>
      <c r="J17" s="174" t="s">
        <v>245</v>
      </c>
      <c r="K17" s="162" t="s">
        <v>272</v>
      </c>
    </row>
    <row r="18" spans="2:11" ht="15">
      <c r="B18" s="39"/>
      <c r="C18" s="119">
        <f t="shared" si="1"/>
        <v>113</v>
      </c>
      <c r="D18" s="163" t="s">
        <v>414</v>
      </c>
      <c r="E18" s="759" t="s">
        <v>424</v>
      </c>
      <c r="F18" s="759"/>
      <c r="G18" s="759"/>
      <c r="H18" s="759"/>
      <c r="I18" s="11">
        <v>343</v>
      </c>
      <c r="J18" s="174" t="s">
        <v>246</v>
      </c>
      <c r="K18" s="162" t="s">
        <v>272</v>
      </c>
    </row>
    <row r="19" spans="2:11" ht="15.75" thickBot="1">
      <c r="B19" s="39">
        <v>10</v>
      </c>
      <c r="C19" s="70">
        <f t="shared" si="1"/>
        <v>114</v>
      </c>
      <c r="D19" s="162" t="s">
        <v>62</v>
      </c>
      <c r="E19" s="156">
        <v>203</v>
      </c>
      <c r="F19" s="147" t="s">
        <v>138</v>
      </c>
      <c r="G19" s="11"/>
      <c r="H19" s="171"/>
      <c r="I19" s="177">
        <v>344</v>
      </c>
      <c r="J19" s="178" t="s">
        <v>247</v>
      </c>
      <c r="K19" s="179" t="s">
        <v>272</v>
      </c>
    </row>
    <row r="20" spans="2:11" ht="15.75" thickTop="1">
      <c r="B20" s="39">
        <f t="shared" si="0"/>
        <v>11</v>
      </c>
      <c r="C20" s="70">
        <f t="shared" si="1"/>
        <v>115</v>
      </c>
      <c r="D20" s="162" t="s">
        <v>64</v>
      </c>
      <c r="E20" s="156">
        <v>223</v>
      </c>
      <c r="F20" s="147" t="s">
        <v>195</v>
      </c>
      <c r="G20" s="11" t="s">
        <v>434</v>
      </c>
      <c r="H20" s="171" t="s">
        <v>435</v>
      </c>
      <c r="I20" s="151">
        <v>302</v>
      </c>
      <c r="J20" s="180" t="s">
        <v>250</v>
      </c>
      <c r="K20" s="169" t="s">
        <v>251</v>
      </c>
    </row>
    <row r="21" spans="2:11" ht="15">
      <c r="B21" s="39"/>
      <c r="C21" s="164">
        <f t="shared" si="1"/>
        <v>116</v>
      </c>
      <c r="D21" s="165" t="s">
        <v>65</v>
      </c>
      <c r="E21" s="760" t="s">
        <v>425</v>
      </c>
      <c r="F21" s="760"/>
      <c r="G21" s="760"/>
      <c r="H21" s="760"/>
      <c r="I21" s="11">
        <v>308</v>
      </c>
      <c r="J21" s="160" t="s">
        <v>254</v>
      </c>
      <c r="K21" s="162" t="s">
        <v>214</v>
      </c>
    </row>
    <row r="22" spans="2:11" ht="15">
      <c r="B22" s="39">
        <v>12</v>
      </c>
      <c r="C22" s="70">
        <f t="shared" si="1"/>
        <v>117</v>
      </c>
      <c r="D22" s="162" t="s">
        <v>67</v>
      </c>
      <c r="E22" s="156">
        <v>205</v>
      </c>
      <c r="F22" s="147" t="s">
        <v>144</v>
      </c>
      <c r="G22" s="11" t="s">
        <v>436</v>
      </c>
      <c r="H22" s="171" t="s">
        <v>437</v>
      </c>
      <c r="I22" s="11">
        <v>313</v>
      </c>
      <c r="J22" s="160" t="s">
        <v>257</v>
      </c>
      <c r="K22" s="162" t="s">
        <v>251</v>
      </c>
    </row>
    <row r="23" spans="2:11" ht="15">
      <c r="B23" s="39">
        <f t="shared" si="0"/>
        <v>13</v>
      </c>
      <c r="C23" s="70">
        <f t="shared" si="1"/>
        <v>118</v>
      </c>
      <c r="D23" s="162" t="s">
        <v>69</v>
      </c>
      <c r="E23" s="156">
        <v>213</v>
      </c>
      <c r="F23" s="147" t="s">
        <v>164</v>
      </c>
      <c r="G23" s="11"/>
      <c r="H23" s="171"/>
      <c r="I23" s="11">
        <v>315</v>
      </c>
      <c r="J23" s="160" t="s">
        <v>260</v>
      </c>
      <c r="K23" s="162" t="s">
        <v>214</v>
      </c>
    </row>
    <row r="24" spans="2:11" ht="15">
      <c r="B24" s="39">
        <f t="shared" si="0"/>
        <v>14</v>
      </c>
      <c r="C24" s="70">
        <f t="shared" si="1"/>
        <v>119</v>
      </c>
      <c r="D24" s="162" t="s">
        <v>71</v>
      </c>
      <c r="E24" s="156">
        <v>215</v>
      </c>
      <c r="F24" s="147" t="s">
        <v>170</v>
      </c>
      <c r="G24" s="11" t="s">
        <v>438</v>
      </c>
      <c r="H24" s="171" t="s">
        <v>439</v>
      </c>
      <c r="I24" s="11">
        <v>324</v>
      </c>
      <c r="J24" s="160" t="s">
        <v>263</v>
      </c>
      <c r="K24" s="162" t="s">
        <v>264</v>
      </c>
    </row>
    <row r="25" spans="2:11" ht="15">
      <c r="B25" s="39"/>
      <c r="C25" s="119">
        <f t="shared" si="1"/>
        <v>120</v>
      </c>
      <c r="D25" s="163" t="s">
        <v>415</v>
      </c>
      <c r="E25" s="759" t="s">
        <v>424</v>
      </c>
      <c r="F25" s="759"/>
      <c r="G25" s="759"/>
      <c r="H25" s="759"/>
      <c r="I25" s="11">
        <v>327</v>
      </c>
      <c r="J25" s="160" t="s">
        <v>267</v>
      </c>
      <c r="K25" s="162" t="s">
        <v>251</v>
      </c>
    </row>
    <row r="26" spans="2:11" ht="15">
      <c r="B26" s="39">
        <v>15</v>
      </c>
      <c r="C26" s="70">
        <f t="shared" si="1"/>
        <v>121</v>
      </c>
      <c r="D26" s="162" t="s">
        <v>74</v>
      </c>
      <c r="E26" s="156">
        <v>204</v>
      </c>
      <c r="F26" s="147" t="s">
        <v>141</v>
      </c>
      <c r="G26" s="11" t="s">
        <v>515</v>
      </c>
      <c r="H26" s="171" t="s">
        <v>516</v>
      </c>
      <c r="I26" s="11">
        <v>329</v>
      </c>
      <c r="J26" s="160" t="s">
        <v>270</v>
      </c>
      <c r="K26" s="162" t="s">
        <v>272</v>
      </c>
    </row>
    <row r="27" spans="2:11" ht="15">
      <c r="B27" s="39">
        <f t="shared" si="0"/>
        <v>16</v>
      </c>
      <c r="C27" s="70">
        <f t="shared" si="1"/>
        <v>122</v>
      </c>
      <c r="D27" s="162" t="s">
        <v>76</v>
      </c>
      <c r="E27" s="156">
        <v>220</v>
      </c>
      <c r="F27" s="147" t="s">
        <v>185</v>
      </c>
      <c r="G27" s="11" t="s">
        <v>440</v>
      </c>
      <c r="H27" s="171" t="s">
        <v>423</v>
      </c>
      <c r="I27" s="11">
        <v>351</v>
      </c>
      <c r="J27" s="160" t="s">
        <v>279</v>
      </c>
      <c r="K27" s="162" t="s">
        <v>264</v>
      </c>
    </row>
    <row r="28" spans="2:11" ht="15">
      <c r="B28" s="39">
        <f t="shared" si="0"/>
        <v>17</v>
      </c>
      <c r="C28" s="96">
        <f t="shared" si="1"/>
        <v>123</v>
      </c>
      <c r="D28" s="167" t="s">
        <v>79</v>
      </c>
      <c r="E28" s="157">
        <v>221</v>
      </c>
      <c r="F28" s="150" t="s">
        <v>188</v>
      </c>
      <c r="G28" s="149"/>
      <c r="H28" s="172"/>
      <c r="I28" s="11">
        <v>352</v>
      </c>
      <c r="J28" s="160" t="s">
        <v>282</v>
      </c>
      <c r="K28" s="162" t="s">
        <v>264</v>
      </c>
    </row>
    <row r="29" spans="2:11" ht="15">
      <c r="B29" s="39">
        <f t="shared" si="0"/>
        <v>18</v>
      </c>
      <c r="C29" s="168">
        <v>151</v>
      </c>
      <c r="D29" s="169" t="s">
        <v>82</v>
      </c>
      <c r="E29" s="158">
        <v>214</v>
      </c>
      <c r="F29" s="152" t="s">
        <v>167</v>
      </c>
      <c r="G29" s="151" t="s">
        <v>445</v>
      </c>
      <c r="H29" s="173" t="s">
        <v>441</v>
      </c>
      <c r="I29" s="11">
        <v>353</v>
      </c>
      <c r="J29" s="160" t="s">
        <v>285</v>
      </c>
      <c r="K29" s="162" t="s">
        <v>264</v>
      </c>
    </row>
    <row r="30" spans="2:11" ht="15">
      <c r="B30" s="39">
        <f t="shared" si="0"/>
        <v>19</v>
      </c>
      <c r="C30" s="70">
        <f t="shared" si="1"/>
        <v>152</v>
      </c>
      <c r="D30" s="162" t="s">
        <v>85</v>
      </c>
      <c r="E30" s="156">
        <v>229</v>
      </c>
      <c r="F30" s="147" t="s">
        <v>345</v>
      </c>
      <c r="G30" s="11" t="s">
        <v>446</v>
      </c>
      <c r="H30" s="171" t="s">
        <v>442</v>
      </c>
      <c r="I30" s="11">
        <v>354</v>
      </c>
      <c r="J30" s="160" t="s">
        <v>288</v>
      </c>
      <c r="K30" s="162" t="s">
        <v>264</v>
      </c>
    </row>
    <row r="31" spans="2:11" ht="15.75" thickBot="1">
      <c r="B31" s="39">
        <f t="shared" si="0"/>
        <v>20</v>
      </c>
      <c r="C31" s="70">
        <f t="shared" si="1"/>
        <v>153</v>
      </c>
      <c r="D31" s="162" t="s">
        <v>87</v>
      </c>
      <c r="E31" s="156">
        <v>224</v>
      </c>
      <c r="F31" s="147" t="s">
        <v>197</v>
      </c>
      <c r="G31" s="11" t="s">
        <v>513</v>
      </c>
      <c r="H31" s="171" t="s">
        <v>514</v>
      </c>
      <c r="I31" s="177">
        <v>355</v>
      </c>
      <c r="J31" s="181" t="s">
        <v>291</v>
      </c>
      <c r="K31" s="179" t="s">
        <v>264</v>
      </c>
    </row>
    <row r="32" spans="2:11" ht="15.75" thickTop="1">
      <c r="B32" s="39">
        <f t="shared" si="0"/>
        <v>21</v>
      </c>
      <c r="C32" s="70">
        <f t="shared" si="1"/>
        <v>154</v>
      </c>
      <c r="D32" s="162" t="s">
        <v>89</v>
      </c>
      <c r="E32" s="156">
        <v>233</v>
      </c>
      <c r="F32" s="147" t="s">
        <v>360</v>
      </c>
      <c r="G32" s="11"/>
      <c r="H32" s="171"/>
      <c r="I32" s="151">
        <v>471</v>
      </c>
      <c r="J32" s="176" t="s">
        <v>474</v>
      </c>
      <c r="K32" s="182" t="s">
        <v>471</v>
      </c>
    </row>
    <row r="33" spans="2:11" ht="15">
      <c r="B33" s="39">
        <f t="shared" si="0"/>
        <v>22</v>
      </c>
      <c r="C33" s="70">
        <f t="shared" si="1"/>
        <v>155</v>
      </c>
      <c r="D33" s="162" t="s">
        <v>92</v>
      </c>
      <c r="E33" s="156">
        <v>230</v>
      </c>
      <c r="F33" s="147" t="s">
        <v>349</v>
      </c>
      <c r="G33" s="11" t="s">
        <v>511</v>
      </c>
      <c r="H33" s="171" t="s">
        <v>512</v>
      </c>
      <c r="I33" s="11">
        <v>502</v>
      </c>
      <c r="J33" s="174" t="s">
        <v>475</v>
      </c>
      <c r="K33" s="183" t="s">
        <v>476</v>
      </c>
    </row>
    <row r="34" spans="2:11" ht="15.75" thickBot="1">
      <c r="B34" s="39">
        <f t="shared" si="0"/>
        <v>23</v>
      </c>
      <c r="C34" s="70">
        <f t="shared" si="1"/>
        <v>156</v>
      </c>
      <c r="D34" s="162" t="s">
        <v>94</v>
      </c>
      <c r="E34" s="156">
        <v>218</v>
      </c>
      <c r="F34" s="147" t="s">
        <v>179</v>
      </c>
      <c r="G34" s="11" t="s">
        <v>447</v>
      </c>
      <c r="H34" s="148" t="s">
        <v>443</v>
      </c>
      <c r="I34" s="177">
        <v>472</v>
      </c>
      <c r="J34" s="178" t="s">
        <v>480</v>
      </c>
      <c r="K34" s="184" t="s">
        <v>214</v>
      </c>
    </row>
    <row r="35" spans="2:11" ht="15.75" thickTop="1">
      <c r="B35" s="39">
        <f t="shared" si="0"/>
        <v>24</v>
      </c>
      <c r="C35" s="70">
        <f t="shared" si="1"/>
        <v>157</v>
      </c>
      <c r="D35" s="162" t="s">
        <v>97</v>
      </c>
      <c r="E35" s="156">
        <v>222</v>
      </c>
      <c r="F35" s="147" t="s">
        <v>191</v>
      </c>
      <c r="G35" s="11" t="s">
        <v>448</v>
      </c>
      <c r="H35" s="148" t="s">
        <v>444</v>
      </c>
      <c r="I35" s="151" t="s">
        <v>472</v>
      </c>
      <c r="J35" s="176" t="s">
        <v>479</v>
      </c>
      <c r="K35" s="182" t="s">
        <v>477</v>
      </c>
    </row>
    <row r="36" spans="2:11" ht="15">
      <c r="B36" s="39">
        <f t="shared" si="0"/>
        <v>25</v>
      </c>
      <c r="C36" s="70">
        <f t="shared" si="1"/>
        <v>158</v>
      </c>
      <c r="D36" s="162" t="s">
        <v>99</v>
      </c>
      <c r="E36" s="156">
        <v>226</v>
      </c>
      <c r="F36" s="147" t="s">
        <v>200</v>
      </c>
      <c r="G36" s="11"/>
      <c r="H36" s="148"/>
      <c r="I36" s="11" t="s">
        <v>473</v>
      </c>
      <c r="J36" s="174" t="s">
        <v>478</v>
      </c>
      <c r="K36" s="183" t="s">
        <v>477</v>
      </c>
    </row>
    <row r="37" spans="2:11" ht="15">
      <c r="B37" s="39">
        <f t="shared" si="0"/>
        <v>26</v>
      </c>
      <c r="C37" s="70">
        <f t="shared" si="1"/>
        <v>159</v>
      </c>
      <c r="D37" s="162" t="s">
        <v>101</v>
      </c>
      <c r="E37" s="156">
        <v>234</v>
      </c>
      <c r="F37" s="147" t="s">
        <v>363</v>
      </c>
      <c r="G37" s="11" t="s">
        <v>449</v>
      </c>
      <c r="H37" s="148" t="s">
        <v>452</v>
      </c>
      <c r="I37" s="11"/>
      <c r="J37" s="174"/>
      <c r="K37" s="183"/>
    </row>
    <row r="38" spans="2:11" ht="15.75" thickBot="1">
      <c r="B38" s="39">
        <f t="shared" si="0"/>
        <v>27</v>
      </c>
      <c r="C38" s="70">
        <f t="shared" si="1"/>
        <v>160</v>
      </c>
      <c r="D38" s="162" t="s">
        <v>103</v>
      </c>
      <c r="E38" s="156">
        <v>225</v>
      </c>
      <c r="F38" s="147" t="s">
        <v>199</v>
      </c>
      <c r="G38" s="11" t="s">
        <v>450</v>
      </c>
      <c r="H38" s="148" t="s">
        <v>451</v>
      </c>
      <c r="I38" s="18" t="s">
        <v>507</v>
      </c>
      <c r="J38" s="185" t="s">
        <v>508</v>
      </c>
      <c r="K38" s="186" t="s">
        <v>477</v>
      </c>
    </row>
    <row r="39" spans="2:8" ht="15">
      <c r="B39" s="39">
        <f t="shared" si="0"/>
        <v>28</v>
      </c>
      <c r="C39" s="70">
        <f t="shared" si="1"/>
        <v>161</v>
      </c>
      <c r="D39" s="162" t="s">
        <v>307</v>
      </c>
      <c r="E39" s="156">
        <v>201</v>
      </c>
      <c r="F39" s="147" t="s">
        <v>132</v>
      </c>
      <c r="G39" s="11" t="s">
        <v>454</v>
      </c>
      <c r="H39" s="148" t="s">
        <v>455</v>
      </c>
    </row>
    <row r="40" spans="2:8" ht="15">
      <c r="B40" s="39">
        <f t="shared" si="0"/>
        <v>29</v>
      </c>
      <c r="C40" s="70">
        <f t="shared" si="1"/>
        <v>162</v>
      </c>
      <c r="D40" s="162" t="s">
        <v>106</v>
      </c>
      <c r="E40" s="156">
        <v>236</v>
      </c>
      <c r="F40" s="147" t="s">
        <v>374</v>
      </c>
      <c r="G40" s="11" t="s">
        <v>456</v>
      </c>
      <c r="H40" s="148" t="s">
        <v>457</v>
      </c>
    </row>
    <row r="41" spans="2:8" ht="15">
      <c r="B41" s="39">
        <f t="shared" si="0"/>
        <v>30</v>
      </c>
      <c r="C41" s="70">
        <f t="shared" si="1"/>
        <v>163</v>
      </c>
      <c r="D41" s="162" t="s">
        <v>107</v>
      </c>
      <c r="E41" s="156">
        <v>219</v>
      </c>
      <c r="F41" s="147" t="s">
        <v>182</v>
      </c>
      <c r="G41" s="11"/>
      <c r="H41" s="148"/>
    </row>
    <row r="42" spans="2:8" ht="15">
      <c r="B42" s="39">
        <f t="shared" si="0"/>
        <v>31</v>
      </c>
      <c r="C42" s="70">
        <f t="shared" si="1"/>
        <v>164</v>
      </c>
      <c r="D42" s="162" t="s">
        <v>108</v>
      </c>
      <c r="E42" s="156">
        <v>227</v>
      </c>
      <c r="F42" s="147" t="s">
        <v>201</v>
      </c>
      <c r="G42" s="11" t="s">
        <v>459</v>
      </c>
      <c r="H42" s="148" t="s">
        <v>458</v>
      </c>
    </row>
    <row r="43" spans="2:8" ht="15">
      <c r="B43" s="39">
        <f t="shared" si="0"/>
        <v>32</v>
      </c>
      <c r="C43" s="70">
        <f t="shared" si="1"/>
        <v>165</v>
      </c>
      <c r="D43" s="162" t="s">
        <v>110</v>
      </c>
      <c r="E43" s="156">
        <v>231</v>
      </c>
      <c r="F43" s="147" t="s">
        <v>354</v>
      </c>
      <c r="G43" s="11" t="s">
        <v>460</v>
      </c>
      <c r="H43" s="148" t="s">
        <v>461</v>
      </c>
    </row>
    <row r="44" spans="2:8" ht="15">
      <c r="B44" s="39">
        <f t="shared" si="0"/>
        <v>33</v>
      </c>
      <c r="C44" s="70">
        <f t="shared" si="1"/>
        <v>166</v>
      </c>
      <c r="D44" s="162" t="s">
        <v>112</v>
      </c>
      <c r="E44" s="156">
        <v>232</v>
      </c>
      <c r="F44" s="147" t="s">
        <v>357</v>
      </c>
      <c r="G44" s="11" t="s">
        <v>462</v>
      </c>
      <c r="H44" s="148" t="s">
        <v>463</v>
      </c>
    </row>
    <row r="45" spans="2:8" ht="15">
      <c r="B45" s="39">
        <f t="shared" si="0"/>
        <v>34</v>
      </c>
      <c r="C45" s="70">
        <f t="shared" si="1"/>
        <v>167</v>
      </c>
      <c r="D45" s="162" t="s">
        <v>114</v>
      </c>
      <c r="E45" s="156">
        <v>237</v>
      </c>
      <c r="F45" s="147" t="s">
        <v>371</v>
      </c>
      <c r="G45" s="11" t="s">
        <v>464</v>
      </c>
      <c r="H45" s="148" t="s">
        <v>465</v>
      </c>
    </row>
    <row r="46" spans="2:8" ht="15">
      <c r="B46" s="39">
        <f t="shared" si="0"/>
        <v>35</v>
      </c>
      <c r="C46" s="70">
        <f t="shared" si="1"/>
        <v>168</v>
      </c>
      <c r="D46" s="162" t="s">
        <v>116</v>
      </c>
      <c r="E46" s="156">
        <v>212</v>
      </c>
      <c r="F46" s="147" t="s">
        <v>161</v>
      </c>
      <c r="G46" s="11" t="s">
        <v>466</v>
      </c>
      <c r="H46" s="148" t="s">
        <v>467</v>
      </c>
    </row>
    <row r="47" spans="2:8" ht="15">
      <c r="B47" s="39">
        <f t="shared" si="0"/>
        <v>36</v>
      </c>
      <c r="C47" s="70">
        <f t="shared" si="1"/>
        <v>169</v>
      </c>
      <c r="D47" s="162" t="s">
        <v>118</v>
      </c>
      <c r="E47" s="156">
        <v>235</v>
      </c>
      <c r="F47" s="147" t="s">
        <v>368</v>
      </c>
      <c r="G47" s="11" t="s">
        <v>468</v>
      </c>
      <c r="H47" s="148" t="s">
        <v>453</v>
      </c>
    </row>
    <row r="48" spans="2:8" ht="15.75" thickBot="1">
      <c r="B48" s="39">
        <f t="shared" si="0"/>
        <v>37</v>
      </c>
      <c r="C48" s="71">
        <f t="shared" si="1"/>
        <v>170</v>
      </c>
      <c r="D48" s="166" t="s">
        <v>120</v>
      </c>
      <c r="E48" s="159">
        <v>229</v>
      </c>
      <c r="F48" s="153" t="s">
        <v>345</v>
      </c>
      <c r="G48" s="18" t="s">
        <v>469</v>
      </c>
      <c r="H48" s="154" t="s">
        <v>470</v>
      </c>
    </row>
  </sheetData>
  <sheetProtection/>
  <mergeCells count="11">
    <mergeCell ref="E9:H9"/>
    <mergeCell ref="I4:K4"/>
    <mergeCell ref="C2:K2"/>
    <mergeCell ref="E12:H12"/>
    <mergeCell ref="E17:H17"/>
    <mergeCell ref="E18:H18"/>
    <mergeCell ref="E25:H25"/>
    <mergeCell ref="E21:H21"/>
    <mergeCell ref="C4:D4"/>
    <mergeCell ref="E4:F4"/>
    <mergeCell ref="G4:H4"/>
  </mergeCells>
  <printOptions horizontalCentered="1"/>
  <pageMargins left="0.75" right="0.75" top="1" bottom="0.88" header="0.5118110236220472" footer="2.59"/>
  <pageSetup fitToHeight="1" fitToWidth="1" horizontalDpi="120" verticalDpi="120" orientation="portrait" paperSize="9" scale="75" r:id="rId1"/>
  <headerFooter alignWithMargins="0">
    <oddFooter>&amp;C&amp;F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F49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3.7109375" style="0" customWidth="1"/>
    <col min="2" max="2" width="3.57421875" style="0" bestFit="1" customWidth="1"/>
    <col min="5" max="5" width="6.28125" style="0" bestFit="1" customWidth="1"/>
    <col min="6" max="6" width="55.28125" style="0" bestFit="1" customWidth="1"/>
  </cols>
  <sheetData>
    <row r="2" spans="2:6" ht="15">
      <c r="B2" s="764" t="s">
        <v>622</v>
      </c>
      <c r="C2" s="764"/>
      <c r="D2" s="764"/>
      <c r="E2" s="764"/>
      <c r="F2" s="764"/>
    </row>
    <row r="3" ht="4.5" customHeight="1" thickBot="1"/>
    <row r="4" spans="2:6" ht="13.5" thickBot="1">
      <c r="B4" s="612" t="s">
        <v>623</v>
      </c>
      <c r="C4" s="144" t="s">
        <v>298</v>
      </c>
      <c r="D4" s="144" t="s">
        <v>417</v>
      </c>
      <c r="E4" s="144" t="s">
        <v>624</v>
      </c>
      <c r="F4" s="613"/>
    </row>
    <row r="5" spans="2:6" ht="15">
      <c r="B5" s="600">
        <v>1</v>
      </c>
      <c r="C5" s="609">
        <v>111</v>
      </c>
      <c r="D5" s="251" t="s">
        <v>58</v>
      </c>
      <c r="E5" s="608" t="str">
        <f aca="true" t="shared" si="0" ref="E5:E48">RIGHT(D5,1)</f>
        <v>0</v>
      </c>
      <c r="F5" s="602"/>
    </row>
    <row r="6" spans="2:6" ht="15">
      <c r="B6" s="394">
        <f aca="true" t="shared" si="1" ref="B6:B27">1+B5</f>
        <v>2</v>
      </c>
      <c r="C6" s="601">
        <v>115</v>
      </c>
      <c r="D6" s="235" t="s">
        <v>64</v>
      </c>
      <c r="E6" s="235" t="str">
        <f t="shared" si="0"/>
        <v>0</v>
      </c>
      <c r="F6" s="603" t="s">
        <v>616</v>
      </c>
    </row>
    <row r="7" spans="2:6" ht="15">
      <c r="B7" s="394">
        <f t="shared" si="1"/>
        <v>3</v>
      </c>
      <c r="C7" s="601">
        <v>165</v>
      </c>
      <c r="D7" s="235" t="s">
        <v>110</v>
      </c>
      <c r="E7" s="235" t="str">
        <f t="shared" si="0"/>
        <v>0</v>
      </c>
      <c r="F7" s="604"/>
    </row>
    <row r="8" spans="2:6" ht="15">
      <c r="B8" s="394">
        <f t="shared" si="1"/>
        <v>4</v>
      </c>
      <c r="C8" s="601">
        <v>122</v>
      </c>
      <c r="D8" s="235" t="s">
        <v>76</v>
      </c>
      <c r="E8" s="235" t="str">
        <f t="shared" si="0"/>
        <v>1</v>
      </c>
      <c r="F8" s="603"/>
    </row>
    <row r="9" spans="2:6" ht="15">
      <c r="B9" s="394">
        <f t="shared" si="1"/>
        <v>5</v>
      </c>
      <c r="C9" s="601">
        <v>164</v>
      </c>
      <c r="D9" s="235" t="s">
        <v>108</v>
      </c>
      <c r="E9" s="235" t="str">
        <f t="shared" si="0"/>
        <v>1</v>
      </c>
      <c r="F9" s="603"/>
    </row>
    <row r="10" spans="2:6" ht="15">
      <c r="B10" s="394">
        <f t="shared" si="1"/>
        <v>6</v>
      </c>
      <c r="C10" s="601">
        <v>166</v>
      </c>
      <c r="D10" s="235" t="s">
        <v>112</v>
      </c>
      <c r="E10" s="235" t="str">
        <f t="shared" si="0"/>
        <v>1</v>
      </c>
      <c r="F10" s="603"/>
    </row>
    <row r="11" spans="2:6" ht="15">
      <c r="B11" s="394">
        <f t="shared" si="1"/>
        <v>7</v>
      </c>
      <c r="C11" s="601">
        <v>109</v>
      </c>
      <c r="D11" s="235" t="s">
        <v>53</v>
      </c>
      <c r="E11" s="235" t="str">
        <f t="shared" si="0"/>
        <v>2</v>
      </c>
      <c r="F11" s="603" t="s">
        <v>614</v>
      </c>
    </row>
    <row r="12" spans="2:6" ht="15">
      <c r="B12" s="394">
        <f t="shared" si="1"/>
        <v>8</v>
      </c>
      <c r="C12" s="601">
        <v>121</v>
      </c>
      <c r="D12" s="235" t="s">
        <v>74</v>
      </c>
      <c r="E12" s="235" t="str">
        <f t="shared" si="0"/>
        <v>2</v>
      </c>
      <c r="F12" s="605" t="s">
        <v>620</v>
      </c>
    </row>
    <row r="13" spans="2:6" ht="15">
      <c r="B13" s="394">
        <f t="shared" si="1"/>
        <v>9</v>
      </c>
      <c r="C13" s="601">
        <v>153</v>
      </c>
      <c r="D13" s="235" t="s">
        <v>87</v>
      </c>
      <c r="E13" s="235" t="str">
        <f t="shared" si="0"/>
        <v>2</v>
      </c>
      <c r="F13" s="603"/>
    </row>
    <row r="14" spans="2:6" ht="15">
      <c r="B14" s="394">
        <f t="shared" si="1"/>
        <v>10</v>
      </c>
      <c r="C14" s="601">
        <v>167</v>
      </c>
      <c r="D14" s="235" t="s">
        <v>114</v>
      </c>
      <c r="E14" s="235" t="str">
        <f t="shared" si="0"/>
        <v>2</v>
      </c>
      <c r="F14" s="603"/>
    </row>
    <row r="15" spans="2:6" ht="15">
      <c r="B15" s="394">
        <f t="shared" si="1"/>
        <v>11</v>
      </c>
      <c r="C15" s="601">
        <v>104</v>
      </c>
      <c r="D15" s="235" t="s">
        <v>40</v>
      </c>
      <c r="E15" s="235" t="str">
        <f t="shared" si="0"/>
        <v>3</v>
      </c>
      <c r="F15" s="603" t="s">
        <v>581</v>
      </c>
    </row>
    <row r="16" spans="2:6" ht="15">
      <c r="B16" s="394">
        <f t="shared" si="1"/>
        <v>12</v>
      </c>
      <c r="C16" s="601">
        <v>110</v>
      </c>
      <c r="D16" s="235" t="s">
        <v>55</v>
      </c>
      <c r="E16" s="235" t="str">
        <f t="shared" si="0"/>
        <v>3</v>
      </c>
      <c r="F16" s="603" t="s">
        <v>615</v>
      </c>
    </row>
    <row r="17" spans="2:6" ht="15">
      <c r="B17" s="394">
        <f t="shared" si="1"/>
        <v>13</v>
      </c>
      <c r="C17" s="601">
        <v>157</v>
      </c>
      <c r="D17" s="235" t="s">
        <v>97</v>
      </c>
      <c r="E17" s="235" t="str">
        <f t="shared" si="0"/>
        <v>3</v>
      </c>
      <c r="F17" s="603"/>
    </row>
    <row r="18" spans="2:6" ht="15">
      <c r="B18" s="394">
        <f t="shared" si="1"/>
        <v>14</v>
      </c>
      <c r="C18" s="601">
        <v>159</v>
      </c>
      <c r="D18" s="235" t="s">
        <v>101</v>
      </c>
      <c r="E18" s="235" t="str">
        <f t="shared" si="0"/>
        <v>3</v>
      </c>
      <c r="F18" s="603"/>
    </row>
    <row r="19" spans="2:6" ht="15">
      <c r="B19" s="394">
        <f t="shared" si="1"/>
        <v>15</v>
      </c>
      <c r="C19" s="601">
        <v>169</v>
      </c>
      <c r="D19" s="235" t="s">
        <v>118</v>
      </c>
      <c r="E19" s="235" t="str">
        <f t="shared" si="0"/>
        <v>3</v>
      </c>
      <c r="F19" s="603"/>
    </row>
    <row r="20" spans="2:6" ht="15">
      <c r="B20" s="394">
        <f t="shared" si="1"/>
        <v>16</v>
      </c>
      <c r="C20" s="601">
        <v>101</v>
      </c>
      <c r="D20" s="235" t="s">
        <v>31</v>
      </c>
      <c r="E20" s="235" t="str">
        <f>RIGHT(D20,1)</f>
        <v>4</v>
      </c>
      <c r="F20" s="603"/>
    </row>
    <row r="21" spans="2:6" ht="15">
      <c r="B21" s="394">
        <f t="shared" si="1"/>
        <v>17</v>
      </c>
      <c r="C21" s="601">
        <v>106</v>
      </c>
      <c r="D21" s="235" t="s">
        <v>47</v>
      </c>
      <c r="E21" s="235" t="str">
        <f t="shared" si="0"/>
        <v>4</v>
      </c>
      <c r="F21" s="603"/>
    </row>
    <row r="22" spans="2:6" ht="15">
      <c r="B22" s="394">
        <f t="shared" si="1"/>
        <v>18</v>
      </c>
      <c r="C22" s="601">
        <v>118</v>
      </c>
      <c r="D22" s="235" t="s">
        <v>69</v>
      </c>
      <c r="E22" s="235" t="str">
        <f t="shared" si="0"/>
        <v>4</v>
      </c>
      <c r="F22" s="603" t="s">
        <v>619</v>
      </c>
    </row>
    <row r="23" spans="2:6" ht="15">
      <c r="B23" s="394">
        <f t="shared" si="1"/>
        <v>19</v>
      </c>
      <c r="C23" s="601">
        <v>158</v>
      </c>
      <c r="D23" s="235" t="s">
        <v>99</v>
      </c>
      <c r="E23" s="235" t="str">
        <f t="shared" si="0"/>
        <v>4</v>
      </c>
      <c r="F23" s="603"/>
    </row>
    <row r="24" spans="2:6" ht="15">
      <c r="B24" s="394">
        <f t="shared" si="1"/>
        <v>20</v>
      </c>
      <c r="C24" s="601">
        <v>160</v>
      </c>
      <c r="D24" s="235" t="s">
        <v>103</v>
      </c>
      <c r="E24" s="235" t="str">
        <f t="shared" si="0"/>
        <v>4</v>
      </c>
      <c r="F24" s="603"/>
    </row>
    <row r="25" spans="2:6" ht="15">
      <c r="B25" s="394">
        <f t="shared" si="1"/>
        <v>21</v>
      </c>
      <c r="C25" s="601">
        <v>170</v>
      </c>
      <c r="D25" s="235" t="s">
        <v>120</v>
      </c>
      <c r="E25" s="235" t="str">
        <f t="shared" si="0"/>
        <v>4</v>
      </c>
      <c r="F25" s="604"/>
    </row>
    <row r="26" spans="2:6" ht="15">
      <c r="B26" s="394">
        <f t="shared" si="1"/>
        <v>22</v>
      </c>
      <c r="C26" s="601">
        <v>105</v>
      </c>
      <c r="D26" s="235" t="s">
        <v>42</v>
      </c>
      <c r="E26" s="235" t="str">
        <f t="shared" si="0"/>
        <v>5</v>
      </c>
      <c r="F26" s="603" t="s">
        <v>613</v>
      </c>
    </row>
    <row r="27" spans="2:6" ht="15">
      <c r="B27" s="394">
        <f t="shared" si="1"/>
        <v>23</v>
      </c>
      <c r="C27" s="601">
        <v>116</v>
      </c>
      <c r="D27" s="235" t="s">
        <v>65</v>
      </c>
      <c r="E27" s="235" t="str">
        <f t="shared" si="0"/>
        <v>5</v>
      </c>
      <c r="F27" s="603" t="s">
        <v>617</v>
      </c>
    </row>
    <row r="28" spans="2:6" ht="15">
      <c r="B28" s="394">
        <v>24</v>
      </c>
      <c r="C28" s="601">
        <v>119</v>
      </c>
      <c r="D28" s="235" t="s">
        <v>71</v>
      </c>
      <c r="E28" s="235" t="str">
        <f t="shared" si="0"/>
        <v>5</v>
      </c>
      <c r="F28" s="603"/>
    </row>
    <row r="29" spans="2:6" ht="15">
      <c r="B29" s="394">
        <f>+B28+1</f>
        <v>25</v>
      </c>
      <c r="C29" s="601">
        <v>123</v>
      </c>
      <c r="D29" s="235" t="s">
        <v>79</v>
      </c>
      <c r="E29" s="235" t="str">
        <f t="shared" si="0"/>
        <v>5</v>
      </c>
      <c r="F29" s="603"/>
    </row>
    <row r="30" spans="2:6" ht="15">
      <c r="B30" s="394">
        <f aca="true" t="shared" si="2" ref="B30:B48">1+B29</f>
        <v>26</v>
      </c>
      <c r="C30" s="601">
        <v>124</v>
      </c>
      <c r="D30" s="235" t="s">
        <v>483</v>
      </c>
      <c r="E30" s="235" t="str">
        <f t="shared" si="0"/>
        <v>5</v>
      </c>
      <c r="F30" s="603"/>
    </row>
    <row r="31" spans="2:6" ht="15">
      <c r="B31" s="394">
        <f t="shared" si="2"/>
        <v>27</v>
      </c>
      <c r="C31" s="601">
        <v>152</v>
      </c>
      <c r="D31" s="235" t="s">
        <v>85</v>
      </c>
      <c r="E31" s="235" t="str">
        <f t="shared" si="0"/>
        <v>5</v>
      </c>
      <c r="F31" s="603"/>
    </row>
    <row r="32" spans="2:6" ht="15">
      <c r="B32" s="394">
        <f t="shared" si="2"/>
        <v>28</v>
      </c>
      <c r="C32" s="601">
        <v>161</v>
      </c>
      <c r="D32" s="235" t="s">
        <v>307</v>
      </c>
      <c r="E32" s="235" t="str">
        <f t="shared" si="0"/>
        <v>5</v>
      </c>
      <c r="F32" s="604"/>
    </row>
    <row r="33" spans="2:6" ht="15">
      <c r="B33" s="394">
        <f t="shared" si="2"/>
        <v>29</v>
      </c>
      <c r="C33" s="601">
        <v>102</v>
      </c>
      <c r="D33" s="235" t="s">
        <v>37</v>
      </c>
      <c r="E33" s="235" t="str">
        <f t="shared" si="0"/>
        <v>6</v>
      </c>
      <c r="F33" s="603"/>
    </row>
    <row r="34" spans="2:6" ht="15">
      <c r="B34" s="394">
        <f t="shared" si="2"/>
        <v>30</v>
      </c>
      <c r="C34" s="601">
        <v>113</v>
      </c>
      <c r="D34" s="235" t="s">
        <v>60</v>
      </c>
      <c r="E34" s="235" t="str">
        <f t="shared" si="0"/>
        <v>6</v>
      </c>
      <c r="F34" s="603" t="s">
        <v>581</v>
      </c>
    </row>
    <row r="35" spans="2:6" ht="15">
      <c r="B35" s="394">
        <f t="shared" si="2"/>
        <v>31</v>
      </c>
      <c r="C35" s="601">
        <v>114</v>
      </c>
      <c r="D35" s="235" t="s">
        <v>62</v>
      </c>
      <c r="E35" s="235" t="str">
        <f t="shared" si="0"/>
        <v>6</v>
      </c>
      <c r="F35" s="603"/>
    </row>
    <row r="36" spans="2:6" ht="15">
      <c r="B36" s="394">
        <f t="shared" si="2"/>
        <v>32</v>
      </c>
      <c r="C36" s="601">
        <v>156</v>
      </c>
      <c r="D36" s="235" t="s">
        <v>94</v>
      </c>
      <c r="E36" s="235" t="str">
        <f t="shared" si="0"/>
        <v>6</v>
      </c>
      <c r="F36" s="603"/>
    </row>
    <row r="37" spans="2:6" ht="15">
      <c r="B37" s="394">
        <f t="shared" si="2"/>
        <v>33</v>
      </c>
      <c r="C37" s="601">
        <v>163</v>
      </c>
      <c r="D37" s="235" t="s">
        <v>107</v>
      </c>
      <c r="E37" s="235" t="str">
        <f t="shared" si="0"/>
        <v>6</v>
      </c>
      <c r="F37" s="603"/>
    </row>
    <row r="38" spans="2:6" ht="15">
      <c r="B38" s="394">
        <f t="shared" si="2"/>
        <v>34</v>
      </c>
      <c r="C38" s="601">
        <v>103</v>
      </c>
      <c r="D38" s="235" t="s">
        <v>39</v>
      </c>
      <c r="E38" s="235" t="str">
        <f t="shared" si="0"/>
        <v>7</v>
      </c>
      <c r="F38" s="603" t="s">
        <v>612</v>
      </c>
    </row>
    <row r="39" spans="2:6" ht="15">
      <c r="B39" s="394">
        <f t="shared" si="2"/>
        <v>35</v>
      </c>
      <c r="C39" s="601">
        <v>108</v>
      </c>
      <c r="D39" s="235" t="s">
        <v>50</v>
      </c>
      <c r="E39" s="235" t="str">
        <f t="shared" si="0"/>
        <v>7</v>
      </c>
      <c r="F39" s="603"/>
    </row>
    <row r="40" spans="2:6" ht="15">
      <c r="B40" s="394">
        <f t="shared" si="2"/>
        <v>36</v>
      </c>
      <c r="C40" s="601">
        <v>117</v>
      </c>
      <c r="D40" s="235" t="s">
        <v>67</v>
      </c>
      <c r="E40" s="235" t="str">
        <f t="shared" si="0"/>
        <v>7</v>
      </c>
      <c r="F40" s="603" t="s">
        <v>618</v>
      </c>
    </row>
    <row r="41" spans="2:6" ht="15">
      <c r="B41" s="394">
        <f t="shared" si="2"/>
        <v>37</v>
      </c>
      <c r="C41" s="601">
        <v>154</v>
      </c>
      <c r="D41" s="235" t="s">
        <v>89</v>
      </c>
      <c r="E41" s="235" t="str">
        <f t="shared" si="0"/>
        <v>7</v>
      </c>
      <c r="F41" s="604"/>
    </row>
    <row r="42" spans="2:6" ht="15">
      <c r="B42" s="394">
        <f t="shared" si="2"/>
        <v>38</v>
      </c>
      <c r="C42" s="601">
        <v>155</v>
      </c>
      <c r="D42" s="235" t="s">
        <v>92</v>
      </c>
      <c r="E42" s="235" t="str">
        <f t="shared" si="0"/>
        <v>7</v>
      </c>
      <c r="F42" s="603"/>
    </row>
    <row r="43" spans="2:6" ht="15">
      <c r="B43" s="394">
        <f t="shared" si="2"/>
        <v>39</v>
      </c>
      <c r="C43" s="601">
        <v>107</v>
      </c>
      <c r="D43" s="235" t="s">
        <v>48</v>
      </c>
      <c r="E43" s="235" t="str">
        <f t="shared" si="0"/>
        <v>8</v>
      </c>
      <c r="F43" s="603" t="s">
        <v>581</v>
      </c>
    </row>
    <row r="44" spans="2:6" ht="15">
      <c r="B44" s="394">
        <f t="shared" si="2"/>
        <v>40</v>
      </c>
      <c r="C44" s="601">
        <v>112</v>
      </c>
      <c r="D44" s="235" t="s">
        <v>59</v>
      </c>
      <c r="E44" s="235" t="str">
        <f t="shared" si="0"/>
        <v>8</v>
      </c>
      <c r="F44" s="603" t="s">
        <v>581</v>
      </c>
    </row>
    <row r="45" spans="2:6" ht="15">
      <c r="B45" s="394">
        <f t="shared" si="2"/>
        <v>41</v>
      </c>
      <c r="C45" s="601">
        <v>120</v>
      </c>
      <c r="D45" s="235" t="s">
        <v>72</v>
      </c>
      <c r="E45" s="235" t="str">
        <f t="shared" si="0"/>
        <v>8</v>
      </c>
      <c r="F45" s="603" t="s">
        <v>581</v>
      </c>
    </row>
    <row r="46" spans="2:6" ht="15">
      <c r="B46" s="394">
        <f t="shared" si="2"/>
        <v>42</v>
      </c>
      <c r="C46" s="601">
        <v>151</v>
      </c>
      <c r="D46" s="235" t="s">
        <v>82</v>
      </c>
      <c r="E46" s="235" t="str">
        <f t="shared" si="0"/>
        <v>8</v>
      </c>
      <c r="F46" s="604"/>
    </row>
    <row r="47" spans="2:6" ht="15">
      <c r="B47" s="394">
        <f t="shared" si="2"/>
        <v>43</v>
      </c>
      <c r="C47" s="601">
        <v>162</v>
      </c>
      <c r="D47" s="235" t="s">
        <v>106</v>
      </c>
      <c r="E47" s="235" t="str">
        <f t="shared" si="0"/>
        <v>9</v>
      </c>
      <c r="F47" s="603"/>
    </row>
    <row r="48" spans="2:6" ht="15.75" thickBot="1">
      <c r="B48" s="607">
        <f t="shared" si="2"/>
        <v>44</v>
      </c>
      <c r="C48" s="611">
        <v>168</v>
      </c>
      <c r="D48" s="606" t="s">
        <v>116</v>
      </c>
      <c r="E48" s="606" t="str">
        <f t="shared" si="0"/>
        <v>9</v>
      </c>
      <c r="F48" s="610" t="s">
        <v>621</v>
      </c>
    </row>
    <row r="49" ht="12.75">
      <c r="F49" s="395">
        <v>39455</v>
      </c>
    </row>
  </sheetData>
  <sheetProtection/>
  <mergeCells count="1">
    <mergeCell ref="B2:F2"/>
  </mergeCells>
  <printOptions horizontalCentered="1"/>
  <pageMargins left="0.75" right="0.75" top="0.11811023622047245" bottom="1" header="0" footer="0"/>
  <pageSetup horizontalDpi="120" verticalDpi="120" orientation="portrait" scale="10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AC76"/>
  <sheetViews>
    <sheetView tabSelected="1" zoomScalePageLayoutView="0" workbookViewId="0" topLeftCell="A6">
      <pane xSplit="2" ySplit="2" topLeftCell="C29" activePane="bottomRight" state="frozen"/>
      <selection pane="topLeft" activeCell="A6" sqref="A6"/>
      <selection pane="topRight" activeCell="C6" sqref="C6"/>
      <selection pane="bottomLeft" activeCell="A8" sqref="A8"/>
      <selection pane="bottomRight" activeCell="M38" sqref="M38"/>
    </sheetView>
  </sheetViews>
  <sheetFormatPr defaultColWidth="11.421875" defaultRowHeight="12.75"/>
  <cols>
    <col min="1" max="1" width="4.140625" style="0" customWidth="1"/>
    <col min="5" max="5" width="5.140625" style="0" customWidth="1"/>
    <col min="6" max="6" width="12.00390625" style="0" customWidth="1"/>
    <col min="7" max="7" width="12.140625" style="0" customWidth="1"/>
    <col min="8" max="8" width="0" style="0" hidden="1" customWidth="1"/>
    <col min="9" max="9" width="8.7109375" style="0" customWidth="1"/>
    <col min="10" max="10" width="16.140625" style="0" bestFit="1" customWidth="1"/>
    <col min="11" max="11" width="12.140625" style="0" customWidth="1"/>
    <col min="12" max="12" width="8.7109375" style="0" customWidth="1"/>
    <col min="13" max="13" width="16.140625" style="0" bestFit="1" customWidth="1"/>
    <col min="18" max="22" width="8.7109375" style="0" customWidth="1"/>
    <col min="23" max="23" width="3.28125" style="0" customWidth="1"/>
    <col min="26" max="26" width="5.140625" style="0" customWidth="1"/>
    <col min="28" max="28" width="11.421875" style="39" customWidth="1"/>
    <col min="29" max="29" width="36.421875" style="0" customWidth="1"/>
  </cols>
  <sheetData>
    <row r="3" spans="2:26" ht="15.75">
      <c r="B3" s="302" t="s">
        <v>410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X3" t="s">
        <v>411</v>
      </c>
      <c r="Y3" t="s">
        <v>411</v>
      </c>
      <c r="Z3" t="s">
        <v>411</v>
      </c>
    </row>
    <row r="5" spans="2:27" ht="13.5" thickBot="1">
      <c r="B5" s="126" t="s">
        <v>0</v>
      </c>
      <c r="AA5" s="126" t="s">
        <v>0</v>
      </c>
    </row>
    <row r="6" spans="2:29" ht="12.75">
      <c r="B6" s="82" t="s">
        <v>1</v>
      </c>
      <c r="C6" s="82" t="s">
        <v>1</v>
      </c>
      <c r="D6" s="82" t="s">
        <v>2</v>
      </c>
      <c r="E6" s="82"/>
      <c r="F6" s="82" t="s">
        <v>3</v>
      </c>
      <c r="G6" s="82" t="s">
        <v>4</v>
      </c>
      <c r="H6" s="82" t="s">
        <v>6</v>
      </c>
      <c r="I6" s="82" t="s">
        <v>5</v>
      </c>
      <c r="J6" s="82" t="s">
        <v>8</v>
      </c>
      <c r="K6" s="82" t="s">
        <v>7</v>
      </c>
      <c r="L6" s="128" t="s">
        <v>8</v>
      </c>
      <c r="M6" s="82" t="s">
        <v>8</v>
      </c>
      <c r="N6" s="82" t="s">
        <v>8</v>
      </c>
      <c r="O6" s="82" t="s">
        <v>9</v>
      </c>
      <c r="P6" s="82" t="s">
        <v>8</v>
      </c>
      <c r="Q6" s="82" t="s">
        <v>9</v>
      </c>
      <c r="R6" s="82" t="s">
        <v>8</v>
      </c>
      <c r="S6" s="82" t="s">
        <v>10</v>
      </c>
      <c r="T6" s="82" t="s">
        <v>11</v>
      </c>
      <c r="U6" s="82" t="s">
        <v>13</v>
      </c>
      <c r="V6" s="82" t="s">
        <v>12</v>
      </c>
      <c r="X6" s="59" t="s">
        <v>14</v>
      </c>
      <c r="Y6" s="59" t="s">
        <v>15</v>
      </c>
      <c r="AA6" s="82" t="s">
        <v>1</v>
      </c>
      <c r="AB6" s="765" t="s">
        <v>544</v>
      </c>
      <c r="AC6" s="766"/>
    </row>
    <row r="7" spans="2:29" ht="13.5" thickBot="1">
      <c r="B7" s="8" t="s">
        <v>16</v>
      </c>
      <c r="C7" s="8" t="s">
        <v>17</v>
      </c>
      <c r="D7" s="8" t="s">
        <v>18</v>
      </c>
      <c r="E7" s="8"/>
      <c r="F7" s="8"/>
      <c r="G7" s="8"/>
      <c r="H7" s="8"/>
      <c r="I7" s="8" t="s">
        <v>19</v>
      </c>
      <c r="J7" s="8" t="s">
        <v>23</v>
      </c>
      <c r="K7" s="8"/>
      <c r="L7" s="129" t="s">
        <v>20</v>
      </c>
      <c r="M7" s="8" t="s">
        <v>21</v>
      </c>
      <c r="N7" s="8" t="s">
        <v>22</v>
      </c>
      <c r="O7" s="8"/>
      <c r="P7" s="8" t="s">
        <v>24</v>
      </c>
      <c r="Q7" s="8"/>
      <c r="R7" s="8" t="s">
        <v>25</v>
      </c>
      <c r="S7" s="8" t="s">
        <v>26</v>
      </c>
      <c r="T7" s="8" t="s">
        <v>27</v>
      </c>
      <c r="U7" s="8" t="s">
        <v>27</v>
      </c>
      <c r="V7" s="8" t="s">
        <v>27</v>
      </c>
      <c r="X7" s="60" t="s">
        <v>28</v>
      </c>
      <c r="Y7" s="60" t="s">
        <v>29</v>
      </c>
      <c r="AA7" s="8" t="s">
        <v>16</v>
      </c>
      <c r="AB7" s="102" t="s">
        <v>541</v>
      </c>
      <c r="AC7" s="288" t="s">
        <v>493</v>
      </c>
    </row>
    <row r="8" spans="1:29" ht="15">
      <c r="A8">
        <v>1</v>
      </c>
      <c r="B8" s="93">
        <v>101</v>
      </c>
      <c r="C8" s="77" t="s">
        <v>30</v>
      </c>
      <c r="D8" s="64" t="s">
        <v>31</v>
      </c>
      <c r="E8" s="226" t="str">
        <f>RIGHT(D8,1)</f>
        <v>4</v>
      </c>
      <c r="F8" s="72" t="s">
        <v>32</v>
      </c>
      <c r="G8" s="72" t="s">
        <v>33</v>
      </c>
      <c r="H8" s="64" t="s">
        <v>34</v>
      </c>
      <c r="I8" s="64">
        <v>1962</v>
      </c>
      <c r="J8" s="114">
        <v>75945</v>
      </c>
      <c r="K8" s="135" t="s">
        <v>35</v>
      </c>
      <c r="L8" s="134">
        <v>3</v>
      </c>
      <c r="M8" s="100">
        <v>658494</v>
      </c>
      <c r="N8" s="77">
        <v>638494</v>
      </c>
      <c r="O8" s="108" t="str">
        <f>IF(M8=N8,"Ok."," ")</f>
        <v> </v>
      </c>
      <c r="P8" s="64">
        <v>75945</v>
      </c>
      <c r="Q8" s="108" t="str">
        <f aca="true" t="shared" si="0" ref="Q8:Q30">IF(J8=P8,"Ok."," ")</f>
        <v>Ok.</v>
      </c>
      <c r="R8" s="77">
        <v>10</v>
      </c>
      <c r="S8" s="83">
        <v>8220</v>
      </c>
      <c r="T8" s="61">
        <v>6.96</v>
      </c>
      <c r="U8" s="78">
        <v>2.5</v>
      </c>
      <c r="V8" s="61">
        <v>2.7</v>
      </c>
      <c r="X8" s="100">
        <v>250</v>
      </c>
      <c r="Y8" s="108" t="str">
        <f aca="true" t="shared" si="1" ref="Y8:Y30">IF(X8=250,"C",IF(X8=335,"B",IF(X8=350,"A"," ")))</f>
        <v>C</v>
      </c>
      <c r="AA8" s="93">
        <v>101</v>
      </c>
      <c r="AB8" s="290">
        <v>37266</v>
      </c>
      <c r="AC8" s="289" t="s">
        <v>536</v>
      </c>
    </row>
    <row r="9" spans="1:29" ht="15">
      <c r="A9">
        <f aca="true" t="shared" si="2" ref="A9:A30">1+A8</f>
        <v>2</v>
      </c>
      <c r="B9" s="94">
        <v>102</v>
      </c>
      <c r="C9" s="75" t="s">
        <v>36</v>
      </c>
      <c r="D9" s="65" t="s">
        <v>37</v>
      </c>
      <c r="E9" s="65" t="str">
        <f aca="true" t="shared" si="3" ref="E9:E51">RIGHT(D9,1)</f>
        <v>6</v>
      </c>
      <c r="F9" s="73" t="s">
        <v>32</v>
      </c>
      <c r="G9" s="73" t="s">
        <v>33</v>
      </c>
      <c r="H9" s="65" t="s">
        <v>34</v>
      </c>
      <c r="I9" s="65">
        <v>1962</v>
      </c>
      <c r="J9" s="115">
        <v>75946</v>
      </c>
      <c r="K9" s="136" t="s">
        <v>35</v>
      </c>
      <c r="L9" s="130">
        <v>3</v>
      </c>
      <c r="M9" s="101">
        <v>754397</v>
      </c>
      <c r="N9" s="75">
        <v>754397</v>
      </c>
      <c r="O9" s="109" t="str">
        <f>IF(M9=N9,"Ok."," ")</f>
        <v>Ok.</v>
      </c>
      <c r="P9" s="65">
        <v>75946</v>
      </c>
      <c r="Q9" s="109" t="str">
        <f t="shared" si="0"/>
        <v>Ok.</v>
      </c>
      <c r="R9" s="75">
        <v>10</v>
      </c>
      <c r="S9" s="84">
        <v>8220</v>
      </c>
      <c r="T9" s="62">
        <v>6.95</v>
      </c>
      <c r="U9" s="79">
        <v>2.5</v>
      </c>
      <c r="V9" s="62">
        <v>2.7</v>
      </c>
      <c r="X9" s="101">
        <v>250</v>
      </c>
      <c r="Y9" s="109" t="str">
        <f t="shared" si="1"/>
        <v>C</v>
      </c>
      <c r="AA9" s="94">
        <v>102</v>
      </c>
      <c r="AB9" s="291"/>
      <c r="AC9" s="284"/>
    </row>
    <row r="10" spans="1:29" ht="15">
      <c r="A10">
        <f t="shared" si="2"/>
        <v>3</v>
      </c>
      <c r="B10" s="94">
        <f aca="true" t="shared" si="4" ref="B10:B30">1+B9</f>
        <v>103</v>
      </c>
      <c r="C10" s="75" t="s">
        <v>38</v>
      </c>
      <c r="D10" s="65" t="s">
        <v>39</v>
      </c>
      <c r="E10" s="65" t="str">
        <f t="shared" si="3"/>
        <v>7</v>
      </c>
      <c r="F10" s="73" t="s">
        <v>32</v>
      </c>
      <c r="G10" s="73" t="s">
        <v>33</v>
      </c>
      <c r="H10" s="65" t="s">
        <v>34</v>
      </c>
      <c r="I10" s="65">
        <v>1962</v>
      </c>
      <c r="J10" s="115">
        <v>75947</v>
      </c>
      <c r="K10" s="136" t="s">
        <v>35</v>
      </c>
      <c r="L10" s="130">
        <v>3</v>
      </c>
      <c r="M10" s="101">
        <v>10231812</v>
      </c>
      <c r="N10" s="75">
        <v>10231812</v>
      </c>
      <c r="O10" s="109" t="str">
        <f>IF(M10=N10,"Ok."," ")</f>
        <v>Ok.</v>
      </c>
      <c r="P10" s="65"/>
      <c r="Q10" s="109" t="str">
        <f t="shared" si="0"/>
        <v> </v>
      </c>
      <c r="R10" s="75">
        <v>10</v>
      </c>
      <c r="S10" s="84">
        <v>8220</v>
      </c>
      <c r="T10" s="62">
        <v>6.95</v>
      </c>
      <c r="U10" s="79">
        <v>2.6</v>
      </c>
      <c r="V10" s="62">
        <v>2.7</v>
      </c>
      <c r="X10" s="101">
        <v>250</v>
      </c>
      <c r="Y10" s="109" t="str">
        <f t="shared" si="1"/>
        <v>C</v>
      </c>
      <c r="AA10" s="94">
        <f aca="true" t="shared" si="5" ref="AA10:AA30">1+AA9</f>
        <v>103</v>
      </c>
      <c r="AB10" s="291">
        <v>37502</v>
      </c>
      <c r="AC10" s="284" t="s">
        <v>536</v>
      </c>
    </row>
    <row r="11" spans="1:29" s="118" customFormat="1" ht="15">
      <c r="A11" s="118">
        <f t="shared" si="2"/>
        <v>4</v>
      </c>
      <c r="B11" s="140">
        <f t="shared" si="4"/>
        <v>104</v>
      </c>
      <c r="C11" s="120" t="s">
        <v>546</v>
      </c>
      <c r="D11" s="121" t="s">
        <v>40</v>
      </c>
      <c r="E11" s="65" t="str">
        <f t="shared" si="3"/>
        <v>3</v>
      </c>
      <c r="F11" s="122" t="s">
        <v>32</v>
      </c>
      <c r="G11" s="122" t="s">
        <v>33</v>
      </c>
      <c r="H11" s="121" t="s">
        <v>34</v>
      </c>
      <c r="I11" s="121">
        <v>1962</v>
      </c>
      <c r="J11" s="142">
        <v>75948</v>
      </c>
      <c r="K11" s="280" t="s">
        <v>35</v>
      </c>
      <c r="L11" s="281">
        <v>3</v>
      </c>
      <c r="M11" s="141" t="s">
        <v>545</v>
      </c>
      <c r="N11" s="120"/>
      <c r="O11" s="282" t="str">
        <f>IF(M11=N11,"Ok."," ")</f>
        <v> </v>
      </c>
      <c r="P11" s="121"/>
      <c r="Q11" s="282" t="str">
        <f t="shared" si="0"/>
        <v> </v>
      </c>
      <c r="R11" s="120">
        <v>10</v>
      </c>
      <c r="S11" s="123">
        <v>8220</v>
      </c>
      <c r="T11" s="124">
        <v>6.95</v>
      </c>
      <c r="U11" s="125">
        <v>2.5</v>
      </c>
      <c r="V11" s="124">
        <v>2.7</v>
      </c>
      <c r="X11" s="141"/>
      <c r="Y11" s="282" t="str">
        <f t="shared" si="1"/>
        <v> </v>
      </c>
      <c r="AA11" s="140">
        <f t="shared" si="5"/>
        <v>104</v>
      </c>
      <c r="AB11" s="292" t="s">
        <v>411</v>
      </c>
      <c r="AC11" s="285" t="s">
        <v>411</v>
      </c>
    </row>
    <row r="12" spans="1:29" ht="15">
      <c r="A12">
        <f t="shared" si="2"/>
        <v>5</v>
      </c>
      <c r="B12" s="94">
        <f t="shared" si="4"/>
        <v>105</v>
      </c>
      <c r="C12" s="75" t="s">
        <v>41</v>
      </c>
      <c r="D12" s="65" t="s">
        <v>42</v>
      </c>
      <c r="E12" s="65" t="str">
        <f t="shared" si="3"/>
        <v>5</v>
      </c>
      <c r="F12" s="73" t="s">
        <v>32</v>
      </c>
      <c r="G12" s="73" t="s">
        <v>33</v>
      </c>
      <c r="H12" s="65" t="s">
        <v>43</v>
      </c>
      <c r="I12" s="65">
        <v>1963</v>
      </c>
      <c r="J12" s="115">
        <v>101117</v>
      </c>
      <c r="K12" s="136" t="s">
        <v>35</v>
      </c>
      <c r="L12" s="130">
        <v>3</v>
      </c>
      <c r="M12" s="104" t="s">
        <v>44</v>
      </c>
      <c r="N12" s="92">
        <v>467210</v>
      </c>
      <c r="O12" s="111" t="s">
        <v>45</v>
      </c>
      <c r="P12" s="65">
        <v>101117</v>
      </c>
      <c r="Q12" s="109" t="str">
        <f t="shared" si="0"/>
        <v>Ok.</v>
      </c>
      <c r="R12" s="75">
        <v>10</v>
      </c>
      <c r="S12" s="84">
        <v>8290</v>
      </c>
      <c r="T12" s="62">
        <v>6.95</v>
      </c>
      <c r="U12" s="79">
        <v>2.5</v>
      </c>
      <c r="V12" s="62">
        <v>2.65</v>
      </c>
      <c r="X12" s="101">
        <v>250</v>
      </c>
      <c r="Y12" s="109" t="str">
        <f t="shared" si="1"/>
        <v>C</v>
      </c>
      <c r="AA12" s="94">
        <f t="shared" si="5"/>
        <v>105</v>
      </c>
      <c r="AB12" s="291"/>
      <c r="AC12" s="284"/>
    </row>
    <row r="13" spans="1:29" ht="15">
      <c r="A13">
        <f t="shared" si="2"/>
        <v>6</v>
      </c>
      <c r="B13" s="94">
        <f t="shared" si="4"/>
        <v>106</v>
      </c>
      <c r="C13" s="75" t="s">
        <v>46</v>
      </c>
      <c r="D13" s="65" t="s">
        <v>47</v>
      </c>
      <c r="E13" s="65" t="str">
        <f t="shared" si="3"/>
        <v>4</v>
      </c>
      <c r="F13" s="73" t="s">
        <v>32</v>
      </c>
      <c r="G13" s="73" t="s">
        <v>33</v>
      </c>
      <c r="H13" s="65" t="s">
        <v>43</v>
      </c>
      <c r="I13" s="65">
        <v>1963</v>
      </c>
      <c r="J13" s="115">
        <v>101118</v>
      </c>
      <c r="K13" s="136" t="s">
        <v>35</v>
      </c>
      <c r="L13" s="130">
        <v>3</v>
      </c>
      <c r="M13" s="101">
        <v>10231815</v>
      </c>
      <c r="N13" s="75">
        <v>10231815</v>
      </c>
      <c r="O13" s="109" t="str">
        <f aca="true" t="shared" si="6" ref="O13:O28">IF(M13=N13,"Ok."," ")</f>
        <v>Ok.</v>
      </c>
      <c r="P13" s="65">
        <v>101118</v>
      </c>
      <c r="Q13" s="109" t="str">
        <f t="shared" si="0"/>
        <v>Ok.</v>
      </c>
      <c r="R13" s="75">
        <v>10</v>
      </c>
      <c r="S13" s="84">
        <v>8290</v>
      </c>
      <c r="T13" s="62">
        <v>6.95</v>
      </c>
      <c r="U13" s="79">
        <v>2.5</v>
      </c>
      <c r="V13" s="62">
        <v>2.65</v>
      </c>
      <c r="X13" s="101">
        <v>250</v>
      </c>
      <c r="Y13" s="109" t="str">
        <f t="shared" si="1"/>
        <v>C</v>
      </c>
      <c r="AA13" s="94">
        <f t="shared" si="5"/>
        <v>106</v>
      </c>
      <c r="AB13" s="291">
        <v>37508</v>
      </c>
      <c r="AC13" s="284" t="s">
        <v>536</v>
      </c>
    </row>
    <row r="14" spans="1:29" s="118" customFormat="1" ht="15">
      <c r="A14" s="118">
        <f t="shared" si="2"/>
        <v>7</v>
      </c>
      <c r="B14" s="140">
        <f t="shared" si="4"/>
        <v>107</v>
      </c>
      <c r="C14" s="120" t="s">
        <v>547</v>
      </c>
      <c r="D14" s="121" t="s">
        <v>48</v>
      </c>
      <c r="E14" s="65" t="str">
        <f t="shared" si="3"/>
        <v>8</v>
      </c>
      <c r="F14" s="122" t="s">
        <v>32</v>
      </c>
      <c r="G14" s="122" t="s">
        <v>33</v>
      </c>
      <c r="H14" s="121" t="s">
        <v>43</v>
      </c>
      <c r="I14" s="121">
        <v>1963</v>
      </c>
      <c r="J14" s="142">
        <v>101119</v>
      </c>
      <c r="K14" s="280" t="s">
        <v>35</v>
      </c>
      <c r="L14" s="281">
        <v>3</v>
      </c>
      <c r="M14" s="141">
        <v>467212</v>
      </c>
      <c r="N14" s="120"/>
      <c r="O14" s="282" t="str">
        <f t="shared" si="6"/>
        <v> </v>
      </c>
      <c r="P14" s="121"/>
      <c r="Q14" s="282" t="str">
        <f t="shared" si="0"/>
        <v> </v>
      </c>
      <c r="R14" s="120">
        <v>10</v>
      </c>
      <c r="S14" s="123">
        <v>8290</v>
      </c>
      <c r="T14" s="124">
        <v>6.95</v>
      </c>
      <c r="U14" s="125">
        <v>2.5</v>
      </c>
      <c r="V14" s="124">
        <v>2.65</v>
      </c>
      <c r="X14" s="141"/>
      <c r="Y14" s="282" t="str">
        <f t="shared" si="1"/>
        <v> </v>
      </c>
      <c r="AA14" s="140">
        <f t="shared" si="5"/>
        <v>107</v>
      </c>
      <c r="AB14" s="292" t="s">
        <v>411</v>
      </c>
      <c r="AC14" s="285" t="s">
        <v>411</v>
      </c>
    </row>
    <row r="15" spans="1:29" ht="15">
      <c r="A15">
        <f t="shared" si="2"/>
        <v>8</v>
      </c>
      <c r="B15" s="94">
        <f t="shared" si="4"/>
        <v>108</v>
      </c>
      <c r="C15" s="75" t="s">
        <v>49</v>
      </c>
      <c r="D15" s="65" t="s">
        <v>50</v>
      </c>
      <c r="E15" s="65" t="str">
        <f t="shared" si="3"/>
        <v>7</v>
      </c>
      <c r="F15" s="73" t="s">
        <v>32</v>
      </c>
      <c r="G15" s="73" t="s">
        <v>33</v>
      </c>
      <c r="H15" s="65" t="s">
        <v>43</v>
      </c>
      <c r="I15" s="65">
        <v>1963</v>
      </c>
      <c r="J15" s="115">
        <v>101120</v>
      </c>
      <c r="K15" s="136" t="s">
        <v>35</v>
      </c>
      <c r="L15" s="130">
        <v>3</v>
      </c>
      <c r="M15" s="104" t="s">
        <v>51</v>
      </c>
      <c r="N15" s="92">
        <v>303751</v>
      </c>
      <c r="O15" s="111" t="str">
        <f t="shared" si="6"/>
        <v> </v>
      </c>
      <c r="P15" s="65">
        <v>101129</v>
      </c>
      <c r="Q15" s="109" t="str">
        <f t="shared" si="0"/>
        <v> </v>
      </c>
      <c r="R15" s="75">
        <v>10</v>
      </c>
      <c r="S15" s="84">
        <v>8290</v>
      </c>
      <c r="T15" s="62">
        <v>6.95</v>
      </c>
      <c r="U15" s="79">
        <v>2.5</v>
      </c>
      <c r="V15" s="62">
        <v>2.65</v>
      </c>
      <c r="X15" s="101">
        <v>250</v>
      </c>
      <c r="Y15" s="109" t="str">
        <f t="shared" si="1"/>
        <v>C</v>
      </c>
      <c r="AA15" s="94">
        <f t="shared" si="5"/>
        <v>108</v>
      </c>
      <c r="AB15" s="291">
        <v>37281</v>
      </c>
      <c r="AC15" s="284" t="s">
        <v>536</v>
      </c>
    </row>
    <row r="16" spans="1:29" ht="15">
      <c r="A16">
        <f t="shared" si="2"/>
        <v>9</v>
      </c>
      <c r="B16" s="94">
        <f t="shared" si="4"/>
        <v>109</v>
      </c>
      <c r="C16" s="75" t="s">
        <v>52</v>
      </c>
      <c r="D16" s="65" t="s">
        <v>53</v>
      </c>
      <c r="E16" s="65" t="str">
        <f t="shared" si="3"/>
        <v>2</v>
      </c>
      <c r="F16" s="73" t="s">
        <v>32</v>
      </c>
      <c r="G16" s="73" t="s">
        <v>33</v>
      </c>
      <c r="H16" s="65" t="s">
        <v>43</v>
      </c>
      <c r="I16" s="65">
        <v>1963</v>
      </c>
      <c r="J16" s="115">
        <v>101121</v>
      </c>
      <c r="K16" s="136" t="s">
        <v>35</v>
      </c>
      <c r="L16" s="130">
        <v>3</v>
      </c>
      <c r="M16" s="101">
        <v>10231819</v>
      </c>
      <c r="N16" s="75">
        <v>10231819</v>
      </c>
      <c r="O16" s="109" t="str">
        <f t="shared" si="6"/>
        <v>Ok.</v>
      </c>
      <c r="P16" s="65">
        <v>101121</v>
      </c>
      <c r="Q16" s="109" t="str">
        <f t="shared" si="0"/>
        <v>Ok.</v>
      </c>
      <c r="R16" s="75">
        <v>10</v>
      </c>
      <c r="S16" s="84">
        <v>8290</v>
      </c>
      <c r="T16" s="62">
        <v>6.95</v>
      </c>
      <c r="U16" s="79">
        <v>2.5</v>
      </c>
      <c r="V16" s="62">
        <v>2.65</v>
      </c>
      <c r="X16" s="101">
        <v>335</v>
      </c>
      <c r="Y16" s="109" t="str">
        <f t="shared" si="1"/>
        <v>B</v>
      </c>
      <c r="AA16" s="94">
        <f t="shared" si="5"/>
        <v>109</v>
      </c>
      <c r="AB16" s="291">
        <v>37320</v>
      </c>
      <c r="AC16" s="284" t="s">
        <v>536</v>
      </c>
    </row>
    <row r="17" spans="1:29" ht="15">
      <c r="A17">
        <f t="shared" si="2"/>
        <v>10</v>
      </c>
      <c r="B17" s="94">
        <f t="shared" si="4"/>
        <v>110</v>
      </c>
      <c r="C17" s="75" t="s">
        <v>54</v>
      </c>
      <c r="D17" s="65" t="s">
        <v>55</v>
      </c>
      <c r="E17" s="65" t="str">
        <f t="shared" si="3"/>
        <v>3</v>
      </c>
      <c r="F17" s="73" t="s">
        <v>32</v>
      </c>
      <c r="G17" s="73" t="s">
        <v>33</v>
      </c>
      <c r="H17" s="65" t="s">
        <v>56</v>
      </c>
      <c r="I17" s="65">
        <v>1963</v>
      </c>
      <c r="J17" s="115">
        <v>101122</v>
      </c>
      <c r="K17" s="136" t="s">
        <v>35</v>
      </c>
      <c r="L17" s="130">
        <v>3</v>
      </c>
      <c r="M17" s="101">
        <v>467214</v>
      </c>
      <c r="N17" s="75">
        <v>467206</v>
      </c>
      <c r="O17" s="109" t="str">
        <f t="shared" si="6"/>
        <v> </v>
      </c>
      <c r="P17" s="65">
        <v>1011206</v>
      </c>
      <c r="Q17" s="109" t="str">
        <f t="shared" si="0"/>
        <v> </v>
      </c>
      <c r="R17" s="75">
        <v>10</v>
      </c>
      <c r="S17" s="84">
        <v>8290</v>
      </c>
      <c r="T17" s="62">
        <v>7.1</v>
      </c>
      <c r="U17" s="79">
        <v>2.3</v>
      </c>
      <c r="V17" s="62">
        <v>2.28</v>
      </c>
      <c r="X17" s="101">
        <v>250</v>
      </c>
      <c r="Y17" s="109" t="str">
        <f t="shared" si="1"/>
        <v>C</v>
      </c>
      <c r="AA17" s="94">
        <f t="shared" si="5"/>
        <v>110</v>
      </c>
      <c r="AB17" s="291">
        <v>37063</v>
      </c>
      <c r="AC17" s="284" t="s">
        <v>536</v>
      </c>
    </row>
    <row r="18" spans="1:29" ht="15">
      <c r="A18">
        <f t="shared" si="2"/>
        <v>11</v>
      </c>
      <c r="B18" s="94">
        <f t="shared" si="4"/>
        <v>111</v>
      </c>
      <c r="C18" s="75" t="s">
        <v>57</v>
      </c>
      <c r="D18" s="65" t="s">
        <v>58</v>
      </c>
      <c r="E18" s="65" t="str">
        <f t="shared" si="3"/>
        <v>0</v>
      </c>
      <c r="F18" s="73" t="s">
        <v>32</v>
      </c>
      <c r="G18" s="73" t="s">
        <v>33</v>
      </c>
      <c r="H18" s="65" t="s">
        <v>43</v>
      </c>
      <c r="I18" s="65">
        <v>1965</v>
      </c>
      <c r="J18" s="115">
        <v>104455</v>
      </c>
      <c r="K18" s="136" t="s">
        <v>35</v>
      </c>
      <c r="L18" s="130">
        <v>3</v>
      </c>
      <c r="M18" s="101">
        <v>646559</v>
      </c>
      <c r="N18" s="75">
        <v>467212</v>
      </c>
      <c r="O18" s="109" t="str">
        <f t="shared" si="6"/>
        <v> </v>
      </c>
      <c r="P18" s="65">
        <v>104455</v>
      </c>
      <c r="Q18" s="109" t="str">
        <f t="shared" si="0"/>
        <v>Ok.</v>
      </c>
      <c r="R18" s="75">
        <v>10</v>
      </c>
      <c r="S18" s="84">
        <v>6630</v>
      </c>
      <c r="T18" s="62">
        <v>7</v>
      </c>
      <c r="U18" s="79">
        <v>2.45</v>
      </c>
      <c r="V18" s="62">
        <v>2.58</v>
      </c>
      <c r="X18" s="101">
        <v>250</v>
      </c>
      <c r="Y18" s="109" t="str">
        <f t="shared" si="1"/>
        <v>C</v>
      </c>
      <c r="AA18" s="94">
        <f t="shared" si="5"/>
        <v>111</v>
      </c>
      <c r="AB18" s="291"/>
      <c r="AC18" s="284"/>
    </row>
    <row r="19" spans="1:29" s="118" customFormat="1" ht="15">
      <c r="A19" s="118">
        <f t="shared" si="2"/>
        <v>12</v>
      </c>
      <c r="B19" s="140">
        <f t="shared" si="4"/>
        <v>112</v>
      </c>
      <c r="C19" s="120" t="s">
        <v>548</v>
      </c>
      <c r="D19" s="121" t="s">
        <v>59</v>
      </c>
      <c r="E19" s="65" t="str">
        <f t="shared" si="3"/>
        <v>8</v>
      </c>
      <c r="F19" s="122" t="s">
        <v>32</v>
      </c>
      <c r="G19" s="122" t="s">
        <v>33</v>
      </c>
      <c r="H19" s="121" t="s">
        <v>43</v>
      </c>
      <c r="I19" s="121">
        <v>1965</v>
      </c>
      <c r="J19" s="142">
        <v>14456</v>
      </c>
      <c r="K19" s="280" t="s">
        <v>35</v>
      </c>
      <c r="L19" s="281">
        <v>3</v>
      </c>
      <c r="M19" s="141" t="s">
        <v>549</v>
      </c>
      <c r="N19" s="120"/>
      <c r="O19" s="282" t="str">
        <f t="shared" si="6"/>
        <v> </v>
      </c>
      <c r="P19" s="121"/>
      <c r="Q19" s="282" t="str">
        <f t="shared" si="0"/>
        <v> </v>
      </c>
      <c r="R19" s="120">
        <v>10</v>
      </c>
      <c r="S19" s="123">
        <v>8550</v>
      </c>
      <c r="T19" s="124">
        <v>7</v>
      </c>
      <c r="U19" s="125">
        <v>2.45</v>
      </c>
      <c r="V19" s="124">
        <v>2.58</v>
      </c>
      <c r="X19" s="141"/>
      <c r="Y19" s="282" t="str">
        <f t="shared" si="1"/>
        <v> </v>
      </c>
      <c r="AA19" s="140">
        <f t="shared" si="5"/>
        <v>112</v>
      </c>
      <c r="AB19" s="292" t="s">
        <v>542</v>
      </c>
      <c r="AC19" s="286" t="s">
        <v>538</v>
      </c>
    </row>
    <row r="20" spans="1:29" s="118" customFormat="1" ht="15">
      <c r="A20" s="118">
        <f t="shared" si="2"/>
        <v>13</v>
      </c>
      <c r="B20" s="140">
        <f t="shared" si="4"/>
        <v>113</v>
      </c>
      <c r="C20" s="120" t="s">
        <v>550</v>
      </c>
      <c r="D20" s="121" t="s">
        <v>60</v>
      </c>
      <c r="E20" s="65" t="str">
        <f t="shared" si="3"/>
        <v>6</v>
      </c>
      <c r="F20" s="122" t="s">
        <v>32</v>
      </c>
      <c r="G20" s="122" t="s">
        <v>33</v>
      </c>
      <c r="H20" s="121" t="s">
        <v>43</v>
      </c>
      <c r="I20" s="121">
        <v>1965</v>
      </c>
      <c r="J20" s="142">
        <v>104457</v>
      </c>
      <c r="K20" s="280" t="s">
        <v>35</v>
      </c>
      <c r="L20" s="281">
        <v>3</v>
      </c>
      <c r="M20" s="141">
        <v>303771</v>
      </c>
      <c r="N20" s="120"/>
      <c r="O20" s="282" t="str">
        <f t="shared" si="6"/>
        <v> </v>
      </c>
      <c r="P20" s="121"/>
      <c r="Q20" s="282" t="str">
        <f t="shared" si="0"/>
        <v> </v>
      </c>
      <c r="R20" s="120">
        <v>10</v>
      </c>
      <c r="S20" s="123">
        <v>8630</v>
      </c>
      <c r="T20" s="124">
        <v>7</v>
      </c>
      <c r="U20" s="125">
        <v>2.45</v>
      </c>
      <c r="V20" s="124">
        <v>2.58</v>
      </c>
      <c r="X20" s="141"/>
      <c r="Y20" s="282" t="str">
        <f t="shared" si="1"/>
        <v> </v>
      </c>
      <c r="AA20" s="140">
        <f t="shared" si="5"/>
        <v>113</v>
      </c>
      <c r="AB20" s="292" t="s">
        <v>411</v>
      </c>
      <c r="AC20" s="285" t="s">
        <v>411</v>
      </c>
    </row>
    <row r="21" spans="1:29" ht="15">
      <c r="A21">
        <f t="shared" si="2"/>
        <v>14</v>
      </c>
      <c r="B21" s="94">
        <f t="shared" si="4"/>
        <v>114</v>
      </c>
      <c r="C21" s="75" t="s">
        <v>61</v>
      </c>
      <c r="D21" s="65" t="s">
        <v>62</v>
      </c>
      <c r="E21" s="65" t="str">
        <f t="shared" si="3"/>
        <v>6</v>
      </c>
      <c r="F21" s="73" t="s">
        <v>32</v>
      </c>
      <c r="G21" s="73" t="s">
        <v>33</v>
      </c>
      <c r="H21" s="65" t="s">
        <v>43</v>
      </c>
      <c r="I21" s="65">
        <v>1965</v>
      </c>
      <c r="J21" s="115">
        <v>104458</v>
      </c>
      <c r="K21" s="136" t="s">
        <v>35</v>
      </c>
      <c r="L21" s="130">
        <v>3</v>
      </c>
      <c r="M21" s="101">
        <v>655946</v>
      </c>
      <c r="N21" s="75">
        <v>655946</v>
      </c>
      <c r="O21" s="109" t="str">
        <f t="shared" si="6"/>
        <v>Ok.</v>
      </c>
      <c r="P21" s="65">
        <v>104458</v>
      </c>
      <c r="Q21" s="109" t="str">
        <f t="shared" si="0"/>
        <v>Ok.</v>
      </c>
      <c r="R21" s="75">
        <v>10</v>
      </c>
      <c r="S21" s="84">
        <v>8630</v>
      </c>
      <c r="T21" s="62">
        <v>7</v>
      </c>
      <c r="U21" s="79">
        <v>2.45</v>
      </c>
      <c r="V21" s="62">
        <v>2.58</v>
      </c>
      <c r="X21" s="101">
        <v>250</v>
      </c>
      <c r="Y21" s="109" t="str">
        <f t="shared" si="1"/>
        <v>C</v>
      </c>
      <c r="AA21" s="94">
        <f t="shared" si="5"/>
        <v>114</v>
      </c>
      <c r="AB21" s="291">
        <v>37334</v>
      </c>
      <c r="AC21" s="287" t="s">
        <v>537</v>
      </c>
    </row>
    <row r="22" spans="1:29" ht="15">
      <c r="A22">
        <f t="shared" si="2"/>
        <v>15</v>
      </c>
      <c r="B22" s="94">
        <f t="shared" si="4"/>
        <v>115</v>
      </c>
      <c r="C22" s="75" t="s">
        <v>63</v>
      </c>
      <c r="D22" s="65" t="s">
        <v>64</v>
      </c>
      <c r="E22" s="65" t="str">
        <f t="shared" si="3"/>
        <v>0</v>
      </c>
      <c r="F22" s="73" t="s">
        <v>32</v>
      </c>
      <c r="G22" s="73" t="s">
        <v>33</v>
      </c>
      <c r="H22" s="65" t="s">
        <v>43</v>
      </c>
      <c r="I22" s="65">
        <v>1965</v>
      </c>
      <c r="J22" s="115">
        <v>104459</v>
      </c>
      <c r="K22" s="136" t="s">
        <v>35</v>
      </c>
      <c r="L22" s="130">
        <v>3</v>
      </c>
      <c r="M22" s="101">
        <v>754400</v>
      </c>
      <c r="N22" s="75">
        <v>754400</v>
      </c>
      <c r="O22" s="109" t="str">
        <f t="shared" si="6"/>
        <v>Ok.</v>
      </c>
      <c r="P22" s="65">
        <v>104459</v>
      </c>
      <c r="Q22" s="109" t="str">
        <f t="shared" si="0"/>
        <v>Ok.</v>
      </c>
      <c r="R22" s="75">
        <v>10</v>
      </c>
      <c r="S22" s="84">
        <v>8630</v>
      </c>
      <c r="T22" s="62">
        <v>7</v>
      </c>
      <c r="U22" s="79">
        <v>2.45</v>
      </c>
      <c r="V22" s="62">
        <v>2.58</v>
      </c>
      <c r="X22" s="101">
        <v>250</v>
      </c>
      <c r="Y22" s="109" t="str">
        <f t="shared" si="1"/>
        <v>C</v>
      </c>
      <c r="AA22" s="94">
        <f t="shared" si="5"/>
        <v>115</v>
      </c>
      <c r="AB22" s="291">
        <v>37061</v>
      </c>
      <c r="AC22" s="284" t="s">
        <v>536</v>
      </c>
    </row>
    <row r="23" spans="1:29" s="212" customFormat="1" ht="15">
      <c r="A23" s="212">
        <f t="shared" si="2"/>
        <v>16</v>
      </c>
      <c r="B23" s="283">
        <f t="shared" si="4"/>
        <v>116</v>
      </c>
      <c r="C23" s="234" t="s">
        <v>551</v>
      </c>
      <c r="D23" s="235" t="s">
        <v>65</v>
      </c>
      <c r="E23" s="65" t="str">
        <f t="shared" si="3"/>
        <v>5</v>
      </c>
      <c r="F23" s="210" t="s">
        <v>32</v>
      </c>
      <c r="G23" s="210" t="s">
        <v>33</v>
      </c>
      <c r="H23" s="235" t="s">
        <v>43</v>
      </c>
      <c r="I23" s="235">
        <v>1965</v>
      </c>
      <c r="J23" s="239">
        <v>104460</v>
      </c>
      <c r="K23" s="236" t="s">
        <v>35</v>
      </c>
      <c r="L23" s="237">
        <v>3</v>
      </c>
      <c r="M23" s="209">
        <v>11484992</v>
      </c>
      <c r="N23" s="234"/>
      <c r="O23" s="238" t="str">
        <f t="shared" si="6"/>
        <v> </v>
      </c>
      <c r="P23" s="235"/>
      <c r="Q23" s="238" t="str">
        <f t="shared" si="0"/>
        <v> </v>
      </c>
      <c r="R23" s="234">
        <v>10</v>
      </c>
      <c r="S23" s="240">
        <v>8630</v>
      </c>
      <c r="T23" s="241">
        <v>7</v>
      </c>
      <c r="U23" s="242">
        <v>2.45</v>
      </c>
      <c r="V23" s="241">
        <v>2.58</v>
      </c>
      <c r="X23" s="209">
        <v>250</v>
      </c>
      <c r="Y23" s="238" t="str">
        <f t="shared" si="1"/>
        <v>C</v>
      </c>
      <c r="AA23" s="283">
        <f t="shared" si="5"/>
        <v>116</v>
      </c>
      <c r="AB23" s="293">
        <v>37439</v>
      </c>
      <c r="AC23" s="296" t="s">
        <v>543</v>
      </c>
    </row>
    <row r="24" spans="1:29" ht="15">
      <c r="A24">
        <f t="shared" si="2"/>
        <v>17</v>
      </c>
      <c r="B24" s="94">
        <f t="shared" si="4"/>
        <v>117</v>
      </c>
      <c r="C24" s="75" t="s">
        <v>66</v>
      </c>
      <c r="D24" s="65" t="s">
        <v>67</v>
      </c>
      <c r="E24" s="65" t="str">
        <f t="shared" si="3"/>
        <v>7</v>
      </c>
      <c r="F24" s="73" t="s">
        <v>32</v>
      </c>
      <c r="G24" s="73" t="s">
        <v>33</v>
      </c>
      <c r="H24" s="65" t="s">
        <v>43</v>
      </c>
      <c r="I24" s="65">
        <v>1965</v>
      </c>
      <c r="J24" s="115">
        <v>104461</v>
      </c>
      <c r="K24" s="136" t="s">
        <v>35</v>
      </c>
      <c r="L24" s="130">
        <v>3</v>
      </c>
      <c r="M24" s="101">
        <v>651667</v>
      </c>
      <c r="N24" s="75">
        <v>651667</v>
      </c>
      <c r="O24" s="109" t="str">
        <f t="shared" si="6"/>
        <v>Ok.</v>
      </c>
      <c r="P24" s="65">
        <v>104461</v>
      </c>
      <c r="Q24" s="109" t="str">
        <f t="shared" si="0"/>
        <v>Ok.</v>
      </c>
      <c r="R24" s="75">
        <v>10</v>
      </c>
      <c r="S24" s="84">
        <v>8550</v>
      </c>
      <c r="T24" s="62">
        <v>7</v>
      </c>
      <c r="U24" s="79">
        <v>2.43</v>
      </c>
      <c r="V24" s="62">
        <v>2.58</v>
      </c>
      <c r="X24" s="101">
        <v>250</v>
      </c>
      <c r="Y24" s="109" t="str">
        <f t="shared" si="1"/>
        <v>C</v>
      </c>
      <c r="AA24" s="94">
        <f t="shared" si="5"/>
        <v>117</v>
      </c>
      <c r="AB24" s="291">
        <v>37556</v>
      </c>
      <c r="AC24" s="284" t="s">
        <v>536</v>
      </c>
    </row>
    <row r="25" spans="1:29" ht="15">
      <c r="A25">
        <f t="shared" si="2"/>
        <v>18</v>
      </c>
      <c r="B25" s="94">
        <f t="shared" si="4"/>
        <v>118</v>
      </c>
      <c r="C25" s="75" t="s">
        <v>68</v>
      </c>
      <c r="D25" s="65" t="s">
        <v>69</v>
      </c>
      <c r="E25" s="65" t="str">
        <f t="shared" si="3"/>
        <v>4</v>
      </c>
      <c r="F25" s="73" t="s">
        <v>32</v>
      </c>
      <c r="G25" s="73" t="s">
        <v>33</v>
      </c>
      <c r="H25" s="65" t="s">
        <v>43</v>
      </c>
      <c r="I25" s="65">
        <v>1965</v>
      </c>
      <c r="J25" s="115">
        <v>104462</v>
      </c>
      <c r="K25" s="136" t="s">
        <v>35</v>
      </c>
      <c r="L25" s="130">
        <v>3</v>
      </c>
      <c r="M25" s="101">
        <v>754399</v>
      </c>
      <c r="N25" s="75">
        <v>754399</v>
      </c>
      <c r="O25" s="109" t="str">
        <f t="shared" si="6"/>
        <v>Ok.</v>
      </c>
      <c r="P25" s="65"/>
      <c r="Q25" s="109" t="str">
        <f t="shared" si="0"/>
        <v> </v>
      </c>
      <c r="R25" s="75">
        <v>10</v>
      </c>
      <c r="S25" s="84">
        <v>8630</v>
      </c>
      <c r="T25" s="62">
        <v>7</v>
      </c>
      <c r="U25" s="79">
        <v>2.45</v>
      </c>
      <c r="V25" s="62">
        <v>2.58</v>
      </c>
      <c r="X25" s="101">
        <v>250</v>
      </c>
      <c r="Y25" s="109" t="str">
        <f t="shared" si="1"/>
        <v>C</v>
      </c>
      <c r="AA25" s="94">
        <f t="shared" si="5"/>
        <v>118</v>
      </c>
      <c r="AB25" s="291"/>
      <c r="AC25" s="284"/>
    </row>
    <row r="26" spans="1:29" ht="15">
      <c r="A26">
        <f t="shared" si="2"/>
        <v>19</v>
      </c>
      <c r="B26" s="94">
        <f t="shared" si="4"/>
        <v>119</v>
      </c>
      <c r="C26" s="75" t="s">
        <v>70</v>
      </c>
      <c r="D26" s="65" t="s">
        <v>71</v>
      </c>
      <c r="E26" s="65" t="str">
        <f t="shared" si="3"/>
        <v>5</v>
      </c>
      <c r="F26" s="73" t="s">
        <v>32</v>
      </c>
      <c r="G26" s="73" t="s">
        <v>33</v>
      </c>
      <c r="H26" s="65" t="s">
        <v>43</v>
      </c>
      <c r="I26" s="65">
        <v>1965</v>
      </c>
      <c r="J26" s="115">
        <v>104463</v>
      </c>
      <c r="K26" s="136" t="s">
        <v>35</v>
      </c>
      <c r="L26" s="130">
        <v>3</v>
      </c>
      <c r="M26" s="101">
        <v>10231814</v>
      </c>
      <c r="N26" s="75">
        <v>10231816</v>
      </c>
      <c r="O26" s="109" t="str">
        <f t="shared" si="6"/>
        <v> </v>
      </c>
      <c r="P26" s="65">
        <v>104463</v>
      </c>
      <c r="Q26" s="109" t="str">
        <f t="shared" si="0"/>
        <v>Ok.</v>
      </c>
      <c r="R26" s="75">
        <v>10</v>
      </c>
      <c r="S26" s="84">
        <v>8630</v>
      </c>
      <c r="T26" s="62">
        <v>7</v>
      </c>
      <c r="U26" s="79">
        <v>2.45</v>
      </c>
      <c r="V26" s="62">
        <v>2.58</v>
      </c>
      <c r="X26" s="101">
        <v>335</v>
      </c>
      <c r="Y26" s="109" t="str">
        <f t="shared" si="1"/>
        <v>B</v>
      </c>
      <c r="AA26" s="94">
        <f t="shared" si="5"/>
        <v>119</v>
      </c>
      <c r="AB26" s="291"/>
      <c r="AC26" s="284"/>
    </row>
    <row r="27" spans="1:29" s="118" customFormat="1" ht="15">
      <c r="A27" s="118">
        <f t="shared" si="2"/>
        <v>20</v>
      </c>
      <c r="B27" s="140">
        <f t="shared" si="4"/>
        <v>120</v>
      </c>
      <c r="C27" s="120"/>
      <c r="D27" s="121" t="s">
        <v>72</v>
      </c>
      <c r="E27" s="65" t="str">
        <f t="shared" si="3"/>
        <v>8</v>
      </c>
      <c r="F27" s="122" t="s">
        <v>32</v>
      </c>
      <c r="G27" s="122" t="s">
        <v>33</v>
      </c>
      <c r="H27" s="121" t="s">
        <v>43</v>
      </c>
      <c r="I27" s="121">
        <v>1966</v>
      </c>
      <c r="J27" s="142">
        <v>104464</v>
      </c>
      <c r="K27" s="280" t="s">
        <v>35</v>
      </c>
      <c r="L27" s="281">
        <v>3</v>
      </c>
      <c r="M27" s="141"/>
      <c r="N27" s="120"/>
      <c r="O27" s="282" t="str">
        <f t="shared" si="6"/>
        <v>Ok.</v>
      </c>
      <c r="P27" s="121"/>
      <c r="Q27" s="282" t="str">
        <f t="shared" si="0"/>
        <v> </v>
      </c>
      <c r="R27" s="120">
        <v>10</v>
      </c>
      <c r="S27" s="123">
        <v>8630</v>
      </c>
      <c r="T27" s="124">
        <v>7</v>
      </c>
      <c r="U27" s="125">
        <v>2.45</v>
      </c>
      <c r="V27" s="124">
        <v>2.58</v>
      </c>
      <c r="X27" s="141"/>
      <c r="Y27" s="282" t="str">
        <f t="shared" si="1"/>
        <v> </v>
      </c>
      <c r="AA27" s="140">
        <f t="shared" si="5"/>
        <v>120</v>
      </c>
      <c r="AB27" s="292" t="s">
        <v>411</v>
      </c>
      <c r="AC27" s="285" t="s">
        <v>411</v>
      </c>
    </row>
    <row r="28" spans="1:29" ht="15">
      <c r="A28">
        <f t="shared" si="2"/>
        <v>21</v>
      </c>
      <c r="B28" s="94">
        <f t="shared" si="4"/>
        <v>121</v>
      </c>
      <c r="C28" s="75" t="s">
        <v>73</v>
      </c>
      <c r="D28" s="65" t="s">
        <v>74</v>
      </c>
      <c r="E28" s="65" t="str">
        <f t="shared" si="3"/>
        <v>2</v>
      </c>
      <c r="F28" s="73" t="s">
        <v>32</v>
      </c>
      <c r="G28" s="73" t="s">
        <v>33</v>
      </c>
      <c r="H28" s="65" t="s">
        <v>43</v>
      </c>
      <c r="I28" s="65">
        <v>1966</v>
      </c>
      <c r="J28" s="115">
        <v>106513</v>
      </c>
      <c r="K28" s="136" t="s">
        <v>35</v>
      </c>
      <c r="L28" s="130">
        <v>3</v>
      </c>
      <c r="M28" s="101">
        <v>10231818</v>
      </c>
      <c r="N28" s="75">
        <v>10231818</v>
      </c>
      <c r="O28" s="109" t="str">
        <f t="shared" si="6"/>
        <v>Ok.</v>
      </c>
      <c r="P28" s="65">
        <v>106513</v>
      </c>
      <c r="Q28" s="109" t="str">
        <f t="shared" si="0"/>
        <v>Ok.</v>
      </c>
      <c r="R28" s="75">
        <v>10</v>
      </c>
      <c r="S28" s="84">
        <v>7711</v>
      </c>
      <c r="T28" s="62">
        <v>7</v>
      </c>
      <c r="U28" s="79">
        <v>2.5</v>
      </c>
      <c r="V28" s="62">
        <v>2.58</v>
      </c>
      <c r="X28" s="101">
        <v>250</v>
      </c>
      <c r="Y28" s="109" t="str">
        <f t="shared" si="1"/>
        <v>C</v>
      </c>
      <c r="AA28" s="94">
        <f t="shared" si="5"/>
        <v>121</v>
      </c>
      <c r="AB28" s="291"/>
      <c r="AC28" s="284"/>
    </row>
    <row r="29" spans="1:29" ht="15">
      <c r="A29">
        <f t="shared" si="2"/>
        <v>22</v>
      </c>
      <c r="B29" s="94">
        <f t="shared" si="4"/>
        <v>122</v>
      </c>
      <c r="C29" s="75" t="s">
        <v>75</v>
      </c>
      <c r="D29" s="65" t="s">
        <v>76</v>
      </c>
      <c r="E29" s="65" t="str">
        <f t="shared" si="3"/>
        <v>1</v>
      </c>
      <c r="F29" s="73" t="s">
        <v>32</v>
      </c>
      <c r="G29" s="73" t="s">
        <v>33</v>
      </c>
      <c r="H29" s="65" t="s">
        <v>43</v>
      </c>
      <c r="I29" s="65">
        <v>1966</v>
      </c>
      <c r="J29" s="115">
        <v>106514</v>
      </c>
      <c r="K29" s="136" t="s">
        <v>35</v>
      </c>
      <c r="L29" s="130">
        <v>3</v>
      </c>
      <c r="M29" s="104" t="s">
        <v>77</v>
      </c>
      <c r="N29" s="92">
        <v>467211</v>
      </c>
      <c r="O29" s="111" t="s">
        <v>45</v>
      </c>
      <c r="P29" s="65">
        <v>106514</v>
      </c>
      <c r="Q29" s="109" t="str">
        <f t="shared" si="0"/>
        <v>Ok.</v>
      </c>
      <c r="R29" s="75">
        <v>10</v>
      </c>
      <c r="S29" s="84">
        <v>7711</v>
      </c>
      <c r="T29" s="62">
        <v>7</v>
      </c>
      <c r="U29" s="79">
        <v>2.5</v>
      </c>
      <c r="V29" s="62">
        <v>2.58</v>
      </c>
      <c r="X29" s="101">
        <v>250</v>
      </c>
      <c r="Y29" s="109" t="str">
        <f t="shared" si="1"/>
        <v>C</v>
      </c>
      <c r="AA29" s="94">
        <f t="shared" si="5"/>
        <v>122</v>
      </c>
      <c r="AB29" s="291">
        <v>36986</v>
      </c>
      <c r="AC29" s="287" t="s">
        <v>539</v>
      </c>
    </row>
    <row r="30" spans="1:29" ht="15">
      <c r="A30">
        <f t="shared" si="2"/>
        <v>23</v>
      </c>
      <c r="B30" s="94">
        <f t="shared" si="4"/>
        <v>123</v>
      </c>
      <c r="C30" s="75" t="s">
        <v>78</v>
      </c>
      <c r="D30" s="65" t="s">
        <v>79</v>
      </c>
      <c r="E30" s="65" t="str">
        <f t="shared" si="3"/>
        <v>5</v>
      </c>
      <c r="F30" s="73" t="s">
        <v>32</v>
      </c>
      <c r="G30" s="73" t="s">
        <v>33</v>
      </c>
      <c r="H30" s="65" t="s">
        <v>80</v>
      </c>
      <c r="I30" s="65">
        <v>1960</v>
      </c>
      <c r="J30" s="115">
        <v>61894</v>
      </c>
      <c r="K30" s="136" t="s">
        <v>35</v>
      </c>
      <c r="L30" s="130">
        <v>3</v>
      </c>
      <c r="M30" s="101">
        <v>467213</v>
      </c>
      <c r="N30" s="75">
        <v>467213</v>
      </c>
      <c r="O30" s="109" t="str">
        <f>IF(M30=N30,"Ok."," ")</f>
        <v>Ok.</v>
      </c>
      <c r="P30" s="65">
        <v>61894</v>
      </c>
      <c r="Q30" s="109" t="str">
        <f t="shared" si="0"/>
        <v>Ok.</v>
      </c>
      <c r="R30" s="75">
        <v>10</v>
      </c>
      <c r="S30" s="84">
        <v>6500</v>
      </c>
      <c r="T30" s="62">
        <v>7</v>
      </c>
      <c r="U30" s="79">
        <v>2.45</v>
      </c>
      <c r="V30" s="62">
        <v>2.65</v>
      </c>
      <c r="X30" s="101">
        <v>250</v>
      </c>
      <c r="Y30" s="109" t="str">
        <f t="shared" si="1"/>
        <v>C</v>
      </c>
      <c r="AA30" s="94">
        <f t="shared" si="5"/>
        <v>123</v>
      </c>
      <c r="AB30" s="291">
        <v>37070</v>
      </c>
      <c r="AC30" s="284" t="s">
        <v>536</v>
      </c>
    </row>
    <row r="31" spans="1:29" ht="15">
      <c r="A31">
        <v>24</v>
      </c>
      <c r="B31" s="94">
        <v>124</v>
      </c>
      <c r="C31" s="86" t="s">
        <v>482</v>
      </c>
      <c r="D31" s="87" t="s">
        <v>483</v>
      </c>
      <c r="E31" s="65" t="str">
        <f t="shared" si="3"/>
        <v>5</v>
      </c>
      <c r="F31" s="88" t="s">
        <v>32</v>
      </c>
      <c r="G31" s="88" t="s">
        <v>33</v>
      </c>
      <c r="H31" s="87" t="s">
        <v>484</v>
      </c>
      <c r="I31" s="87">
        <v>1985</v>
      </c>
      <c r="J31" s="188" t="s">
        <v>486</v>
      </c>
      <c r="K31" s="139" t="s">
        <v>485</v>
      </c>
      <c r="L31" s="138">
        <v>3</v>
      </c>
      <c r="M31" s="188" t="s">
        <v>486</v>
      </c>
      <c r="N31" s="86"/>
      <c r="O31" s="113"/>
      <c r="P31" s="87"/>
      <c r="Q31" s="109" t="s">
        <v>45</v>
      </c>
      <c r="R31" s="86">
        <v>10</v>
      </c>
      <c r="S31" s="89">
        <v>4082</v>
      </c>
      <c r="T31" s="90">
        <v>5.6</v>
      </c>
      <c r="U31" s="91">
        <v>2.24</v>
      </c>
      <c r="V31" s="90">
        <v>2.32</v>
      </c>
      <c r="X31" s="101" t="s">
        <v>487</v>
      </c>
      <c r="Y31" s="109" t="s">
        <v>487</v>
      </c>
      <c r="AA31" s="94">
        <v>124</v>
      </c>
      <c r="AB31" s="291"/>
      <c r="AC31" s="284"/>
    </row>
    <row r="32" spans="1:29" s="303" customFormat="1" ht="15">
      <c r="A32" s="303" t="e">
        <f>1+#REF!</f>
        <v>#REF!</v>
      </c>
      <c r="B32" s="304">
        <v>151</v>
      </c>
      <c r="C32" s="305" t="s">
        <v>81</v>
      </c>
      <c r="D32" s="306" t="s">
        <v>82</v>
      </c>
      <c r="E32" s="65" t="str">
        <f t="shared" si="3"/>
        <v>8</v>
      </c>
      <c r="F32" s="297" t="s">
        <v>32</v>
      </c>
      <c r="G32" s="297" t="s">
        <v>33</v>
      </c>
      <c r="H32" s="306" t="s">
        <v>83</v>
      </c>
      <c r="I32" s="306">
        <v>1969</v>
      </c>
      <c r="J32" s="307">
        <v>113914</v>
      </c>
      <c r="K32" s="298" t="s">
        <v>35</v>
      </c>
      <c r="L32" s="299">
        <v>3</v>
      </c>
      <c r="M32" s="300">
        <v>654531</v>
      </c>
      <c r="N32" s="305"/>
      <c r="O32" s="301" t="str">
        <f aca="true" t="shared" si="7" ref="O32:O51">IF(M32=N32,"Ok."," ")</f>
        <v> </v>
      </c>
      <c r="P32" s="306"/>
      <c r="Q32" s="301" t="str">
        <f aca="true" t="shared" si="8" ref="Q32:Q51">IF(J32=P32,"Ok."," ")</f>
        <v> </v>
      </c>
      <c r="R32" s="305">
        <v>10</v>
      </c>
      <c r="S32" s="308">
        <v>11000</v>
      </c>
      <c r="T32" s="309">
        <v>7.85</v>
      </c>
      <c r="U32" s="310">
        <v>2.7</v>
      </c>
      <c r="V32" s="309">
        <v>2.95</v>
      </c>
      <c r="X32" s="300">
        <v>335</v>
      </c>
      <c r="Y32" s="301" t="str">
        <f aca="true" t="shared" si="9" ref="Y32:Y51">IF(X32=250,"C",IF(X32=335,"B",IF(X32=350,"A"," ")))</f>
        <v>B</v>
      </c>
      <c r="AA32" s="304">
        <v>151</v>
      </c>
      <c r="AB32" s="311">
        <v>37118</v>
      </c>
      <c r="AC32" s="312" t="s">
        <v>540</v>
      </c>
    </row>
    <row r="33" spans="1:29" s="303" customFormat="1" ht="15">
      <c r="A33" s="303" t="e">
        <f aca="true" t="shared" si="10" ref="A33:A51">1+A32</f>
        <v>#REF!</v>
      </c>
      <c r="B33" s="304">
        <f aca="true" t="shared" si="11" ref="B33:B51">1+B32</f>
        <v>152</v>
      </c>
      <c r="C33" s="305" t="s">
        <v>84</v>
      </c>
      <c r="D33" s="306" t="s">
        <v>85</v>
      </c>
      <c r="E33" s="65" t="str">
        <f t="shared" si="3"/>
        <v>5</v>
      </c>
      <c r="F33" s="297" t="s">
        <v>32</v>
      </c>
      <c r="G33" s="297" t="s">
        <v>33</v>
      </c>
      <c r="H33" s="306" t="s">
        <v>83</v>
      </c>
      <c r="I33" s="306">
        <v>1969</v>
      </c>
      <c r="J33" s="307">
        <v>113915</v>
      </c>
      <c r="K33" s="298" t="s">
        <v>35</v>
      </c>
      <c r="L33" s="299">
        <v>3</v>
      </c>
      <c r="M33" s="771">
        <v>10716830</v>
      </c>
      <c r="N33" s="305">
        <v>10716830</v>
      </c>
      <c r="O33" s="301" t="str">
        <f t="shared" si="7"/>
        <v>Ok.</v>
      </c>
      <c r="P33" s="306">
        <v>113915</v>
      </c>
      <c r="Q33" s="301" t="str">
        <f t="shared" si="8"/>
        <v>Ok.</v>
      </c>
      <c r="R33" s="305">
        <v>10</v>
      </c>
      <c r="S33" s="308">
        <v>11000</v>
      </c>
      <c r="T33" s="309">
        <v>7.85</v>
      </c>
      <c r="U33" s="310">
        <v>2.7</v>
      </c>
      <c r="V33" s="309">
        <v>2.95</v>
      </c>
      <c r="X33" s="300">
        <v>335</v>
      </c>
      <c r="Y33" s="301" t="str">
        <f t="shared" si="9"/>
        <v>B</v>
      </c>
      <c r="AA33" s="304">
        <f aca="true" t="shared" si="12" ref="AA33:AA51">1+AA32</f>
        <v>152</v>
      </c>
      <c r="AB33" s="311"/>
      <c r="AC33" s="313"/>
    </row>
    <row r="34" spans="1:29" s="688" customFormat="1" ht="15.75">
      <c r="A34" s="688" t="e">
        <f t="shared" si="10"/>
        <v>#REF!</v>
      </c>
      <c r="B34" s="689">
        <f t="shared" si="11"/>
        <v>153</v>
      </c>
      <c r="C34" s="690" t="s">
        <v>86</v>
      </c>
      <c r="D34" s="691" t="s">
        <v>87</v>
      </c>
      <c r="E34" s="692" t="str">
        <f t="shared" si="3"/>
        <v>2</v>
      </c>
      <c r="F34" s="693" t="s">
        <v>32</v>
      </c>
      <c r="G34" s="693" t="s">
        <v>33</v>
      </c>
      <c r="H34" s="691" t="s">
        <v>83</v>
      </c>
      <c r="I34" s="691">
        <v>1969</v>
      </c>
      <c r="J34" s="694">
        <v>113916</v>
      </c>
      <c r="K34" s="695" t="s">
        <v>35</v>
      </c>
      <c r="L34" s="696">
        <v>3</v>
      </c>
      <c r="M34" s="697">
        <v>10709592</v>
      </c>
      <c r="N34" s="690">
        <v>10705594</v>
      </c>
      <c r="O34" s="698" t="str">
        <f t="shared" si="7"/>
        <v> </v>
      </c>
      <c r="P34" s="691">
        <v>113916</v>
      </c>
      <c r="Q34" s="698" t="str">
        <f t="shared" si="8"/>
        <v>Ok.</v>
      </c>
      <c r="R34" s="690">
        <v>10</v>
      </c>
      <c r="S34" s="699">
        <v>11000</v>
      </c>
      <c r="T34" s="700">
        <v>7.85</v>
      </c>
      <c r="U34" s="701">
        <v>2.7</v>
      </c>
      <c r="V34" s="700">
        <v>2.95</v>
      </c>
      <c r="X34" s="697">
        <v>335</v>
      </c>
      <c r="Y34" s="698" t="str">
        <f t="shared" si="9"/>
        <v>B</v>
      </c>
      <c r="AA34" s="689">
        <f t="shared" si="12"/>
        <v>153</v>
      </c>
      <c r="AB34" s="702">
        <v>37204</v>
      </c>
      <c r="AC34" s="703" t="s">
        <v>536</v>
      </c>
    </row>
    <row r="35" spans="1:29" s="303" customFormat="1" ht="15">
      <c r="A35" s="303" t="e">
        <f t="shared" si="10"/>
        <v>#REF!</v>
      </c>
      <c r="B35" s="304">
        <f t="shared" si="11"/>
        <v>154</v>
      </c>
      <c r="C35" s="305" t="s">
        <v>88</v>
      </c>
      <c r="D35" s="306" t="s">
        <v>89</v>
      </c>
      <c r="E35" s="65" t="str">
        <f t="shared" si="3"/>
        <v>7</v>
      </c>
      <c r="F35" s="297" t="s">
        <v>32</v>
      </c>
      <c r="G35" s="297" t="s">
        <v>33</v>
      </c>
      <c r="H35" s="306" t="s">
        <v>90</v>
      </c>
      <c r="I35" s="306">
        <v>1969</v>
      </c>
      <c r="J35" s="307">
        <v>113917</v>
      </c>
      <c r="K35" s="298" t="s">
        <v>35</v>
      </c>
      <c r="L35" s="299">
        <v>3</v>
      </c>
      <c r="M35" s="300">
        <v>10716832</v>
      </c>
      <c r="N35" s="305">
        <v>10716832</v>
      </c>
      <c r="O35" s="301" t="str">
        <f t="shared" si="7"/>
        <v>Ok.</v>
      </c>
      <c r="P35" s="306">
        <v>113917</v>
      </c>
      <c r="Q35" s="301" t="str">
        <f t="shared" si="8"/>
        <v>Ok.</v>
      </c>
      <c r="R35" s="305">
        <v>10</v>
      </c>
      <c r="S35" s="308">
        <v>11000</v>
      </c>
      <c r="T35" s="309">
        <v>7.85</v>
      </c>
      <c r="U35" s="310">
        <v>2.7</v>
      </c>
      <c r="V35" s="309">
        <v>2.95</v>
      </c>
      <c r="X35" s="300">
        <v>335</v>
      </c>
      <c r="Y35" s="301" t="str">
        <f t="shared" si="9"/>
        <v>B</v>
      </c>
      <c r="AA35" s="304">
        <f t="shared" si="12"/>
        <v>154</v>
      </c>
      <c r="AB35" s="311">
        <v>37221</v>
      </c>
      <c r="AC35" s="313" t="s">
        <v>536</v>
      </c>
    </row>
    <row r="36" spans="1:29" s="303" customFormat="1" ht="15">
      <c r="A36" s="303" t="e">
        <f t="shared" si="10"/>
        <v>#REF!</v>
      </c>
      <c r="B36" s="770">
        <f t="shared" si="11"/>
        <v>155</v>
      </c>
      <c r="C36" s="305" t="s">
        <v>91</v>
      </c>
      <c r="D36" s="306" t="s">
        <v>92</v>
      </c>
      <c r="E36" s="65" t="str">
        <f t="shared" si="3"/>
        <v>7</v>
      </c>
      <c r="F36" s="297" t="s">
        <v>32</v>
      </c>
      <c r="G36" s="297" t="s">
        <v>33</v>
      </c>
      <c r="H36" s="306" t="s">
        <v>90</v>
      </c>
      <c r="I36" s="306">
        <v>1969</v>
      </c>
      <c r="J36" s="307">
        <v>113918</v>
      </c>
      <c r="K36" s="298" t="s">
        <v>35</v>
      </c>
      <c r="L36" s="299">
        <v>3</v>
      </c>
      <c r="M36" s="300">
        <v>654530</v>
      </c>
      <c r="N36" s="305">
        <v>654530</v>
      </c>
      <c r="O36" s="301" t="str">
        <f t="shared" si="7"/>
        <v>Ok.</v>
      </c>
      <c r="P36" s="306">
        <v>113918</v>
      </c>
      <c r="Q36" s="301" t="str">
        <f t="shared" si="8"/>
        <v>Ok.</v>
      </c>
      <c r="R36" s="305">
        <v>10</v>
      </c>
      <c r="S36" s="308">
        <v>11000</v>
      </c>
      <c r="T36" s="309">
        <v>7.85</v>
      </c>
      <c r="U36" s="310">
        <v>2.7</v>
      </c>
      <c r="V36" s="309">
        <v>2.95</v>
      </c>
      <c r="X36" s="300">
        <v>335</v>
      </c>
      <c r="Y36" s="301" t="str">
        <f t="shared" si="9"/>
        <v>B</v>
      </c>
      <c r="AA36" s="304">
        <f t="shared" si="12"/>
        <v>155</v>
      </c>
      <c r="AB36" s="311">
        <v>37074</v>
      </c>
      <c r="AC36" s="313" t="s">
        <v>536</v>
      </c>
    </row>
    <row r="37" spans="1:29" s="303" customFormat="1" ht="15">
      <c r="A37" s="303" t="e">
        <f t="shared" si="10"/>
        <v>#REF!</v>
      </c>
      <c r="B37" s="304">
        <f t="shared" si="11"/>
        <v>156</v>
      </c>
      <c r="C37" s="305" t="s">
        <v>93</v>
      </c>
      <c r="D37" s="306" t="s">
        <v>94</v>
      </c>
      <c r="E37" s="65" t="str">
        <f t="shared" si="3"/>
        <v>6</v>
      </c>
      <c r="F37" s="297" t="s">
        <v>32</v>
      </c>
      <c r="G37" s="297" t="s">
        <v>33</v>
      </c>
      <c r="H37" s="306" t="s">
        <v>90</v>
      </c>
      <c r="I37" s="306">
        <v>1969</v>
      </c>
      <c r="J37" s="307">
        <v>113919</v>
      </c>
      <c r="K37" s="298" t="s">
        <v>95</v>
      </c>
      <c r="L37" s="299">
        <v>3</v>
      </c>
      <c r="M37" s="300">
        <v>654533</v>
      </c>
      <c r="N37" s="305">
        <v>10716831</v>
      </c>
      <c r="O37" s="301" t="str">
        <f t="shared" si="7"/>
        <v> </v>
      </c>
      <c r="P37" s="306">
        <v>113919</v>
      </c>
      <c r="Q37" s="301" t="str">
        <f t="shared" si="8"/>
        <v>Ok.</v>
      </c>
      <c r="R37" s="305">
        <v>10</v>
      </c>
      <c r="S37" s="308">
        <v>11000</v>
      </c>
      <c r="T37" s="309">
        <v>7.85</v>
      </c>
      <c r="U37" s="310">
        <v>2.7</v>
      </c>
      <c r="V37" s="309">
        <v>2.95</v>
      </c>
      <c r="X37" s="300">
        <v>335</v>
      </c>
      <c r="Y37" s="301" t="str">
        <f t="shared" si="9"/>
        <v>B</v>
      </c>
      <c r="AA37" s="304">
        <f t="shared" si="12"/>
        <v>156</v>
      </c>
      <c r="AB37" s="311">
        <v>37237</v>
      </c>
      <c r="AC37" s="313" t="s">
        <v>536</v>
      </c>
    </row>
    <row r="38" spans="1:29" ht="15">
      <c r="A38" t="e">
        <f t="shared" si="10"/>
        <v>#REF!</v>
      </c>
      <c r="B38" s="94">
        <f t="shared" si="11"/>
        <v>157</v>
      </c>
      <c r="C38" s="75" t="s">
        <v>96</v>
      </c>
      <c r="D38" s="65" t="s">
        <v>97</v>
      </c>
      <c r="E38" s="65" t="str">
        <f t="shared" si="3"/>
        <v>3</v>
      </c>
      <c r="F38" s="73" t="s">
        <v>32</v>
      </c>
      <c r="G38" s="73" t="s">
        <v>33</v>
      </c>
      <c r="H38" s="65" t="s">
        <v>83</v>
      </c>
      <c r="I38" s="65">
        <v>1969</v>
      </c>
      <c r="J38" s="115">
        <v>113920</v>
      </c>
      <c r="K38" s="136" t="s">
        <v>35</v>
      </c>
      <c r="L38" s="130">
        <v>3</v>
      </c>
      <c r="M38" s="772">
        <v>10709591</v>
      </c>
      <c r="N38" s="773">
        <v>10709591</v>
      </c>
      <c r="O38" s="109" t="str">
        <f t="shared" si="7"/>
        <v>Ok.</v>
      </c>
      <c r="P38" s="65">
        <v>113920</v>
      </c>
      <c r="Q38" s="109" t="str">
        <f t="shared" si="8"/>
        <v>Ok.</v>
      </c>
      <c r="R38" s="75">
        <v>10</v>
      </c>
      <c r="S38" s="84">
        <v>11000</v>
      </c>
      <c r="T38" s="62">
        <v>7.85</v>
      </c>
      <c r="U38" s="79">
        <v>2.7</v>
      </c>
      <c r="V38" s="62">
        <v>2.95</v>
      </c>
      <c r="X38" s="101">
        <v>335</v>
      </c>
      <c r="Y38" s="109" t="str">
        <f t="shared" si="9"/>
        <v>B</v>
      </c>
      <c r="AA38" s="94">
        <f t="shared" si="12"/>
        <v>157</v>
      </c>
      <c r="AB38" s="291"/>
      <c r="AC38" s="284"/>
    </row>
    <row r="39" spans="1:29" ht="15">
      <c r="A39" t="e">
        <f t="shared" si="10"/>
        <v>#REF!</v>
      </c>
      <c r="B39" s="94">
        <f t="shared" si="11"/>
        <v>158</v>
      </c>
      <c r="C39" s="75" t="s">
        <v>98</v>
      </c>
      <c r="D39" s="65" t="s">
        <v>99</v>
      </c>
      <c r="E39" s="65" t="str">
        <f t="shared" si="3"/>
        <v>4</v>
      </c>
      <c r="F39" s="73" t="s">
        <v>32</v>
      </c>
      <c r="G39" s="73" t="s">
        <v>33</v>
      </c>
      <c r="H39" s="65" t="s">
        <v>83</v>
      </c>
      <c r="I39" s="65">
        <v>1969</v>
      </c>
      <c r="J39" s="115">
        <v>113921</v>
      </c>
      <c r="K39" s="136" t="s">
        <v>35</v>
      </c>
      <c r="L39" s="130">
        <v>3</v>
      </c>
      <c r="M39" s="101">
        <v>10709591</v>
      </c>
      <c r="N39" s="75">
        <v>10231813</v>
      </c>
      <c r="O39" s="109" t="str">
        <f t="shared" si="7"/>
        <v> </v>
      </c>
      <c r="P39" s="65">
        <v>113921</v>
      </c>
      <c r="Q39" s="109" t="str">
        <f t="shared" si="8"/>
        <v>Ok.</v>
      </c>
      <c r="R39" s="75">
        <v>10</v>
      </c>
      <c r="S39" s="84">
        <v>11000</v>
      </c>
      <c r="T39" s="62">
        <v>7.85</v>
      </c>
      <c r="U39" s="79">
        <v>2.7</v>
      </c>
      <c r="V39" s="62">
        <v>2.95</v>
      </c>
      <c r="X39" s="101">
        <v>335</v>
      </c>
      <c r="Y39" s="109" t="str">
        <f t="shared" si="9"/>
        <v>B</v>
      </c>
      <c r="AA39" s="94">
        <f t="shared" si="12"/>
        <v>158</v>
      </c>
      <c r="AB39" s="291">
        <v>37118</v>
      </c>
      <c r="AC39" s="284" t="s">
        <v>536</v>
      </c>
    </row>
    <row r="40" spans="1:29" ht="15">
      <c r="A40" t="e">
        <f t="shared" si="10"/>
        <v>#REF!</v>
      </c>
      <c r="B40" s="94">
        <f t="shared" si="11"/>
        <v>159</v>
      </c>
      <c r="C40" s="75" t="s">
        <v>100</v>
      </c>
      <c r="D40" s="65" t="s">
        <v>101</v>
      </c>
      <c r="E40" s="65" t="str">
        <f t="shared" si="3"/>
        <v>3</v>
      </c>
      <c r="F40" s="73" t="s">
        <v>32</v>
      </c>
      <c r="G40" s="73" t="s">
        <v>33</v>
      </c>
      <c r="H40" s="65" t="s">
        <v>90</v>
      </c>
      <c r="I40" s="65">
        <v>1969</v>
      </c>
      <c r="J40" s="115">
        <v>113922</v>
      </c>
      <c r="K40" s="136" t="s">
        <v>35</v>
      </c>
      <c r="L40" s="130">
        <v>3</v>
      </c>
      <c r="M40" s="101">
        <v>10716831</v>
      </c>
      <c r="N40" s="75">
        <v>654533</v>
      </c>
      <c r="O40" s="109" t="str">
        <f t="shared" si="7"/>
        <v> </v>
      </c>
      <c r="P40" s="65">
        <v>113922</v>
      </c>
      <c r="Q40" s="109" t="str">
        <f t="shared" si="8"/>
        <v>Ok.</v>
      </c>
      <c r="R40" s="75">
        <v>10</v>
      </c>
      <c r="S40" s="84">
        <v>11000</v>
      </c>
      <c r="T40" s="62">
        <v>7.85</v>
      </c>
      <c r="U40" s="79">
        <v>2.7</v>
      </c>
      <c r="V40" s="62">
        <v>2.95</v>
      </c>
      <c r="X40" s="101">
        <v>335</v>
      </c>
      <c r="Y40" s="109" t="str">
        <f t="shared" si="9"/>
        <v>B</v>
      </c>
      <c r="AA40" s="94">
        <f t="shared" si="12"/>
        <v>159</v>
      </c>
      <c r="AB40" s="291"/>
      <c r="AC40" s="284"/>
    </row>
    <row r="41" spans="1:29" ht="15">
      <c r="A41" t="e">
        <f t="shared" si="10"/>
        <v>#REF!</v>
      </c>
      <c r="B41" s="94">
        <f t="shared" si="11"/>
        <v>160</v>
      </c>
      <c r="C41" s="75" t="s">
        <v>102</v>
      </c>
      <c r="D41" s="65" t="s">
        <v>103</v>
      </c>
      <c r="E41" s="65" t="str">
        <f t="shared" si="3"/>
        <v>4</v>
      </c>
      <c r="F41" s="73" t="s">
        <v>32</v>
      </c>
      <c r="G41" s="73" t="s">
        <v>33</v>
      </c>
      <c r="H41" s="65" t="s">
        <v>83</v>
      </c>
      <c r="I41" s="65">
        <v>1969</v>
      </c>
      <c r="J41" s="115">
        <v>113923</v>
      </c>
      <c r="K41" s="136" t="s">
        <v>35</v>
      </c>
      <c r="L41" s="130">
        <v>3</v>
      </c>
      <c r="M41" s="101">
        <v>654533</v>
      </c>
      <c r="N41" s="75">
        <v>10709593</v>
      </c>
      <c r="O41" s="109" t="str">
        <f t="shared" si="7"/>
        <v> </v>
      </c>
      <c r="P41" s="65">
        <v>113923</v>
      </c>
      <c r="Q41" s="109" t="str">
        <f t="shared" si="8"/>
        <v>Ok.</v>
      </c>
      <c r="R41" s="75">
        <v>10</v>
      </c>
      <c r="S41" s="84">
        <v>11000</v>
      </c>
      <c r="T41" s="62">
        <v>7.85</v>
      </c>
      <c r="U41" s="79">
        <v>2.7</v>
      </c>
      <c r="V41" s="62">
        <v>2.95</v>
      </c>
      <c r="X41" s="101">
        <v>335</v>
      </c>
      <c r="Y41" s="109" t="str">
        <f t="shared" si="9"/>
        <v>B</v>
      </c>
      <c r="AA41" s="94">
        <f t="shared" si="12"/>
        <v>160</v>
      </c>
      <c r="AB41" s="291"/>
      <c r="AC41" s="284"/>
    </row>
    <row r="42" spans="1:29" ht="15">
      <c r="A42" t="e">
        <f t="shared" si="10"/>
        <v>#REF!</v>
      </c>
      <c r="B42" s="94">
        <f t="shared" si="11"/>
        <v>161</v>
      </c>
      <c r="C42" s="75" t="s">
        <v>552</v>
      </c>
      <c r="D42" s="65" t="s">
        <v>307</v>
      </c>
      <c r="E42" s="65" t="str">
        <f t="shared" si="3"/>
        <v>5</v>
      </c>
      <c r="F42" s="73" t="s">
        <v>32</v>
      </c>
      <c r="G42" s="73" t="s">
        <v>33</v>
      </c>
      <c r="H42" s="65" t="s">
        <v>90</v>
      </c>
      <c r="I42" s="65">
        <v>1972</v>
      </c>
      <c r="J42" s="115">
        <v>123932</v>
      </c>
      <c r="K42" s="136" t="s">
        <v>35</v>
      </c>
      <c r="L42" s="130">
        <v>3</v>
      </c>
      <c r="M42" s="101">
        <v>11314556</v>
      </c>
      <c r="N42" s="75">
        <v>11314556</v>
      </c>
      <c r="O42" s="109" t="str">
        <f t="shared" si="7"/>
        <v>Ok.</v>
      </c>
      <c r="P42" s="65">
        <v>113932</v>
      </c>
      <c r="Q42" s="109" t="str">
        <f t="shared" si="8"/>
        <v> </v>
      </c>
      <c r="R42" s="75">
        <v>10</v>
      </c>
      <c r="S42" s="84">
        <v>11000</v>
      </c>
      <c r="T42" s="62">
        <v>7.85</v>
      </c>
      <c r="U42" s="79">
        <v>2.7</v>
      </c>
      <c r="V42" s="62">
        <v>2.95</v>
      </c>
      <c r="X42" s="101">
        <v>350</v>
      </c>
      <c r="Y42" s="109" t="str">
        <f t="shared" si="9"/>
        <v>A</v>
      </c>
      <c r="AA42" s="94">
        <f t="shared" si="12"/>
        <v>161</v>
      </c>
      <c r="AB42" s="291">
        <v>37111</v>
      </c>
      <c r="AC42" s="284" t="s">
        <v>536</v>
      </c>
    </row>
    <row r="43" spans="1:29" ht="15">
      <c r="A43" t="e">
        <f t="shared" si="10"/>
        <v>#REF!</v>
      </c>
      <c r="B43" s="94">
        <f t="shared" si="11"/>
        <v>162</v>
      </c>
      <c r="C43" s="75" t="s">
        <v>105</v>
      </c>
      <c r="D43" s="65" t="s">
        <v>106</v>
      </c>
      <c r="E43" s="65" t="str">
        <f t="shared" si="3"/>
        <v>9</v>
      </c>
      <c r="F43" s="73" t="s">
        <v>32</v>
      </c>
      <c r="G43" s="73" t="s">
        <v>33</v>
      </c>
      <c r="H43" s="65" t="s">
        <v>90</v>
      </c>
      <c r="I43" s="65">
        <v>1969</v>
      </c>
      <c r="J43" s="115">
        <v>113920</v>
      </c>
      <c r="K43" s="136" t="s">
        <v>35</v>
      </c>
      <c r="L43" s="130">
        <v>3</v>
      </c>
      <c r="M43" s="101">
        <v>10709591</v>
      </c>
      <c r="N43" s="75">
        <v>11353828</v>
      </c>
      <c r="O43" s="109" t="str">
        <f t="shared" si="7"/>
        <v> </v>
      </c>
      <c r="P43" s="65">
        <v>123933</v>
      </c>
      <c r="Q43" s="109" t="str">
        <f t="shared" si="8"/>
        <v> </v>
      </c>
      <c r="R43" s="75">
        <v>10</v>
      </c>
      <c r="S43" s="84">
        <v>11000</v>
      </c>
      <c r="T43" s="62">
        <v>7.85</v>
      </c>
      <c r="U43" s="79">
        <v>2.7</v>
      </c>
      <c r="V43" s="62">
        <v>2.95</v>
      </c>
      <c r="X43" s="101">
        <v>350</v>
      </c>
      <c r="Y43" s="109" t="str">
        <f t="shared" si="9"/>
        <v>A</v>
      </c>
      <c r="AA43" s="94">
        <f t="shared" si="12"/>
        <v>162</v>
      </c>
      <c r="AB43" s="291"/>
      <c r="AC43" s="284"/>
    </row>
    <row r="44" spans="1:29" ht="15">
      <c r="A44" t="e">
        <f t="shared" si="10"/>
        <v>#REF!</v>
      </c>
      <c r="B44" s="94">
        <f t="shared" si="11"/>
        <v>163</v>
      </c>
      <c r="C44" s="75" t="s">
        <v>96</v>
      </c>
      <c r="D44" s="65" t="s">
        <v>107</v>
      </c>
      <c r="E44" s="65" t="str">
        <f t="shared" si="3"/>
        <v>6</v>
      </c>
      <c r="F44" s="73" t="s">
        <v>32</v>
      </c>
      <c r="G44" s="73" t="s">
        <v>33</v>
      </c>
      <c r="H44" s="65" t="s">
        <v>83</v>
      </c>
      <c r="I44" s="65">
        <v>1969</v>
      </c>
      <c r="J44" s="115">
        <v>113920</v>
      </c>
      <c r="K44" s="136" t="s">
        <v>35</v>
      </c>
      <c r="L44" s="130">
        <v>3</v>
      </c>
      <c r="M44" s="101">
        <v>10709591</v>
      </c>
      <c r="N44" s="75">
        <v>11314555</v>
      </c>
      <c r="O44" s="109" t="str">
        <f t="shared" si="7"/>
        <v> </v>
      </c>
      <c r="P44" s="65">
        <v>123934</v>
      </c>
      <c r="Q44" s="109" t="str">
        <f t="shared" si="8"/>
        <v> </v>
      </c>
      <c r="R44" s="75">
        <v>10</v>
      </c>
      <c r="S44" s="84">
        <v>11000</v>
      </c>
      <c r="T44" s="62">
        <v>7.85</v>
      </c>
      <c r="U44" s="79">
        <v>2.7</v>
      </c>
      <c r="V44" s="62">
        <v>2.95</v>
      </c>
      <c r="X44" s="101">
        <v>350</v>
      </c>
      <c r="Y44" s="109" t="str">
        <f t="shared" si="9"/>
        <v>A</v>
      </c>
      <c r="AA44" s="94">
        <f t="shared" si="12"/>
        <v>163</v>
      </c>
      <c r="AB44" s="291">
        <v>37281</v>
      </c>
      <c r="AC44" s="284" t="s">
        <v>536</v>
      </c>
    </row>
    <row r="45" spans="1:29" ht="15">
      <c r="A45" t="e">
        <f t="shared" si="10"/>
        <v>#REF!</v>
      </c>
      <c r="B45" s="94">
        <f t="shared" si="11"/>
        <v>164</v>
      </c>
      <c r="C45" s="75" t="s">
        <v>96</v>
      </c>
      <c r="D45" s="65" t="s">
        <v>108</v>
      </c>
      <c r="E45" s="65" t="str">
        <f t="shared" si="3"/>
        <v>1</v>
      </c>
      <c r="F45" s="73" t="s">
        <v>32</v>
      </c>
      <c r="G45" s="73" t="s">
        <v>33</v>
      </c>
      <c r="H45" s="65" t="s">
        <v>90</v>
      </c>
      <c r="I45" s="65">
        <v>1969</v>
      </c>
      <c r="J45" s="115">
        <v>123935</v>
      </c>
      <c r="K45" s="136" t="s">
        <v>95</v>
      </c>
      <c r="L45" s="130">
        <v>3</v>
      </c>
      <c r="M45" s="101">
        <v>11382330</v>
      </c>
      <c r="N45" s="75">
        <v>11382330</v>
      </c>
      <c r="O45" s="109" t="str">
        <f t="shared" si="7"/>
        <v>Ok.</v>
      </c>
      <c r="P45" s="65">
        <v>123935</v>
      </c>
      <c r="Q45" s="109" t="str">
        <f t="shared" si="8"/>
        <v>Ok.</v>
      </c>
      <c r="R45" s="75">
        <v>10</v>
      </c>
      <c r="S45" s="84">
        <v>11000</v>
      </c>
      <c r="T45" s="62">
        <v>7.85</v>
      </c>
      <c r="U45" s="79">
        <v>2.7</v>
      </c>
      <c r="V45" s="62">
        <v>2.95</v>
      </c>
      <c r="X45" s="101">
        <v>350</v>
      </c>
      <c r="Y45" s="109" t="str">
        <f t="shared" si="9"/>
        <v>A</v>
      </c>
      <c r="AA45" s="94">
        <f t="shared" si="12"/>
        <v>164</v>
      </c>
      <c r="AB45" s="291"/>
      <c r="AC45" s="284"/>
    </row>
    <row r="46" spans="1:29" ht="15">
      <c r="A46" t="e">
        <f t="shared" si="10"/>
        <v>#REF!</v>
      </c>
      <c r="B46" s="94">
        <f t="shared" si="11"/>
        <v>165</v>
      </c>
      <c r="C46" s="75" t="s">
        <v>109</v>
      </c>
      <c r="D46" s="65" t="s">
        <v>110</v>
      </c>
      <c r="E46" s="65" t="str">
        <f t="shared" si="3"/>
        <v>0</v>
      </c>
      <c r="F46" s="73" t="s">
        <v>32</v>
      </c>
      <c r="G46" s="73" t="s">
        <v>33</v>
      </c>
      <c r="H46" s="65" t="s">
        <v>90</v>
      </c>
      <c r="I46" s="65">
        <v>1969</v>
      </c>
      <c r="J46" s="115">
        <v>123936</v>
      </c>
      <c r="K46" s="136" t="s">
        <v>35</v>
      </c>
      <c r="L46" s="130">
        <v>3</v>
      </c>
      <c r="M46" s="101">
        <v>11382333</v>
      </c>
      <c r="N46" s="75"/>
      <c r="O46" s="109" t="str">
        <f t="shared" si="7"/>
        <v> </v>
      </c>
      <c r="P46" s="65"/>
      <c r="Q46" s="109" t="str">
        <f t="shared" si="8"/>
        <v> </v>
      </c>
      <c r="R46" s="75">
        <v>10</v>
      </c>
      <c r="S46" s="84">
        <v>11000</v>
      </c>
      <c r="T46" s="62">
        <v>7.85</v>
      </c>
      <c r="U46" s="79">
        <v>2.7</v>
      </c>
      <c r="V46" s="62">
        <v>2.95</v>
      </c>
      <c r="X46" s="101">
        <v>350</v>
      </c>
      <c r="Y46" s="109" t="str">
        <f t="shared" si="9"/>
        <v>A</v>
      </c>
      <c r="AA46" s="94">
        <f t="shared" si="12"/>
        <v>165</v>
      </c>
      <c r="AB46" s="291">
        <v>37173</v>
      </c>
      <c r="AC46" s="284" t="s">
        <v>536</v>
      </c>
    </row>
    <row r="47" spans="1:29" ht="15">
      <c r="A47" t="e">
        <f t="shared" si="10"/>
        <v>#REF!</v>
      </c>
      <c r="B47" s="94">
        <f t="shared" si="11"/>
        <v>166</v>
      </c>
      <c r="C47" s="75" t="s">
        <v>111</v>
      </c>
      <c r="D47" s="65" t="s">
        <v>112</v>
      </c>
      <c r="E47" s="65" t="str">
        <f t="shared" si="3"/>
        <v>1</v>
      </c>
      <c r="F47" s="73" t="s">
        <v>32</v>
      </c>
      <c r="G47" s="73" t="s">
        <v>33</v>
      </c>
      <c r="H47" s="65" t="s">
        <v>90</v>
      </c>
      <c r="I47" s="65">
        <v>1972</v>
      </c>
      <c r="J47" s="115">
        <v>123937</v>
      </c>
      <c r="K47" s="136" t="s">
        <v>35</v>
      </c>
      <c r="L47" s="130">
        <v>3</v>
      </c>
      <c r="M47" s="101">
        <v>11382331</v>
      </c>
      <c r="N47" s="75">
        <v>11382331</v>
      </c>
      <c r="O47" s="109" t="str">
        <f t="shared" si="7"/>
        <v>Ok.</v>
      </c>
      <c r="P47" s="65">
        <v>123937</v>
      </c>
      <c r="Q47" s="109" t="str">
        <f t="shared" si="8"/>
        <v>Ok.</v>
      </c>
      <c r="R47" s="75">
        <v>10</v>
      </c>
      <c r="S47" s="84">
        <v>11000</v>
      </c>
      <c r="T47" s="62">
        <v>7.85</v>
      </c>
      <c r="U47" s="79">
        <v>2.7</v>
      </c>
      <c r="V47" s="62">
        <v>2.95</v>
      </c>
      <c r="X47" s="101">
        <v>350</v>
      </c>
      <c r="Y47" s="109" t="str">
        <f t="shared" si="9"/>
        <v>A</v>
      </c>
      <c r="AA47" s="94">
        <f t="shared" si="12"/>
        <v>166</v>
      </c>
      <c r="AB47" s="291">
        <v>37083</v>
      </c>
      <c r="AC47" s="284" t="s">
        <v>536</v>
      </c>
    </row>
    <row r="48" spans="1:29" ht="15">
      <c r="A48" t="e">
        <f t="shared" si="10"/>
        <v>#REF!</v>
      </c>
      <c r="B48" s="94">
        <f t="shared" si="11"/>
        <v>167</v>
      </c>
      <c r="C48" s="75" t="s">
        <v>113</v>
      </c>
      <c r="D48" s="65" t="s">
        <v>114</v>
      </c>
      <c r="E48" s="65" t="str">
        <f t="shared" si="3"/>
        <v>2</v>
      </c>
      <c r="F48" s="73" t="s">
        <v>32</v>
      </c>
      <c r="G48" s="73" t="s">
        <v>33</v>
      </c>
      <c r="H48" s="65" t="s">
        <v>90</v>
      </c>
      <c r="I48" s="65">
        <v>1972</v>
      </c>
      <c r="J48" s="115">
        <v>123938</v>
      </c>
      <c r="K48" s="136" t="s">
        <v>35</v>
      </c>
      <c r="L48" s="130">
        <v>3</v>
      </c>
      <c r="M48" s="101">
        <v>11382332</v>
      </c>
      <c r="N48" s="75">
        <v>11382332</v>
      </c>
      <c r="O48" s="109" t="str">
        <f t="shared" si="7"/>
        <v>Ok.</v>
      </c>
      <c r="P48" s="65">
        <v>123938</v>
      </c>
      <c r="Q48" s="109" t="str">
        <f t="shared" si="8"/>
        <v>Ok.</v>
      </c>
      <c r="R48" s="75">
        <v>10</v>
      </c>
      <c r="S48" s="84">
        <v>11000</v>
      </c>
      <c r="T48" s="62">
        <v>7.85</v>
      </c>
      <c r="U48" s="79">
        <v>2.7</v>
      </c>
      <c r="V48" s="62">
        <v>2.95</v>
      </c>
      <c r="X48" s="101">
        <v>350</v>
      </c>
      <c r="Y48" s="109" t="str">
        <f t="shared" si="9"/>
        <v>A</v>
      </c>
      <c r="AA48" s="94">
        <f t="shared" si="12"/>
        <v>167</v>
      </c>
      <c r="AB48" s="291">
        <v>37125</v>
      </c>
      <c r="AC48" s="284" t="s">
        <v>536</v>
      </c>
    </row>
    <row r="49" spans="1:29" ht="15">
      <c r="A49" t="e">
        <f t="shared" si="10"/>
        <v>#REF!</v>
      </c>
      <c r="B49" s="94">
        <f t="shared" si="11"/>
        <v>168</v>
      </c>
      <c r="C49" s="75" t="s">
        <v>115</v>
      </c>
      <c r="D49" s="65" t="s">
        <v>116</v>
      </c>
      <c r="E49" s="65" t="str">
        <f t="shared" si="3"/>
        <v>9</v>
      </c>
      <c r="F49" s="73" t="s">
        <v>32</v>
      </c>
      <c r="G49" s="73" t="s">
        <v>33</v>
      </c>
      <c r="H49" s="65" t="s">
        <v>90</v>
      </c>
      <c r="I49" s="65">
        <v>1972</v>
      </c>
      <c r="J49" s="115">
        <v>123939</v>
      </c>
      <c r="K49" s="136" t="s">
        <v>35</v>
      </c>
      <c r="L49" s="130">
        <v>3</v>
      </c>
      <c r="M49" s="101">
        <v>11353830</v>
      </c>
      <c r="N49" s="75">
        <v>11353830</v>
      </c>
      <c r="O49" s="109" t="str">
        <f t="shared" si="7"/>
        <v>Ok.</v>
      </c>
      <c r="P49" s="65">
        <v>123939</v>
      </c>
      <c r="Q49" s="109" t="str">
        <f t="shared" si="8"/>
        <v>Ok.</v>
      </c>
      <c r="R49" s="75">
        <v>10</v>
      </c>
      <c r="S49" s="84">
        <v>11000</v>
      </c>
      <c r="T49" s="62">
        <v>7.85</v>
      </c>
      <c r="U49" s="79">
        <v>2.7</v>
      </c>
      <c r="V49" s="62">
        <v>2.95</v>
      </c>
      <c r="X49" s="101">
        <v>350</v>
      </c>
      <c r="Y49" s="109" t="str">
        <f t="shared" si="9"/>
        <v>A</v>
      </c>
      <c r="AA49" s="94">
        <f t="shared" si="12"/>
        <v>168</v>
      </c>
      <c r="AB49" s="291">
        <v>37095</v>
      </c>
      <c r="AC49" s="284" t="s">
        <v>536</v>
      </c>
    </row>
    <row r="50" spans="1:29" ht="15">
      <c r="A50" t="e">
        <f t="shared" si="10"/>
        <v>#REF!</v>
      </c>
      <c r="B50" s="94">
        <f t="shared" si="11"/>
        <v>169</v>
      </c>
      <c r="C50" s="75" t="s">
        <v>117</v>
      </c>
      <c r="D50" s="65" t="s">
        <v>118</v>
      </c>
      <c r="E50" s="65" t="str">
        <f t="shared" si="3"/>
        <v>3</v>
      </c>
      <c r="F50" s="73" t="s">
        <v>32</v>
      </c>
      <c r="G50" s="73" t="s">
        <v>33</v>
      </c>
      <c r="H50" s="65" t="s">
        <v>90</v>
      </c>
      <c r="I50" s="65">
        <v>1972</v>
      </c>
      <c r="J50" s="115">
        <v>123940</v>
      </c>
      <c r="K50" s="136" t="s">
        <v>35</v>
      </c>
      <c r="L50" s="130">
        <v>3</v>
      </c>
      <c r="M50" s="101">
        <v>11353839</v>
      </c>
      <c r="N50" s="75">
        <v>11353829</v>
      </c>
      <c r="O50" s="109" t="str">
        <f t="shared" si="7"/>
        <v> </v>
      </c>
      <c r="P50" s="65">
        <v>123940</v>
      </c>
      <c r="Q50" s="109" t="str">
        <f t="shared" si="8"/>
        <v>Ok.</v>
      </c>
      <c r="R50" s="75">
        <v>10</v>
      </c>
      <c r="S50" s="84">
        <v>11000</v>
      </c>
      <c r="T50" s="62">
        <v>7.85</v>
      </c>
      <c r="U50" s="79">
        <v>2.7</v>
      </c>
      <c r="V50" s="62">
        <v>2.95</v>
      </c>
      <c r="X50" s="101">
        <v>350</v>
      </c>
      <c r="Y50" s="109" t="str">
        <f t="shared" si="9"/>
        <v>A</v>
      </c>
      <c r="AA50" s="94">
        <f t="shared" si="12"/>
        <v>169</v>
      </c>
      <c r="AB50" s="291">
        <v>37103</v>
      </c>
      <c r="AC50" s="284" t="s">
        <v>536</v>
      </c>
    </row>
    <row r="51" spans="1:29" ht="15.75" thickBot="1">
      <c r="A51" t="e">
        <f t="shared" si="10"/>
        <v>#REF!</v>
      </c>
      <c r="B51" s="95">
        <f t="shared" si="11"/>
        <v>170</v>
      </c>
      <c r="C51" s="80" t="s">
        <v>119</v>
      </c>
      <c r="D51" s="66" t="s">
        <v>120</v>
      </c>
      <c r="E51" s="251" t="str">
        <f t="shared" si="3"/>
        <v>4</v>
      </c>
      <c r="F51" s="74" t="s">
        <v>32</v>
      </c>
      <c r="G51" s="74" t="s">
        <v>33</v>
      </c>
      <c r="H51" s="66" t="s">
        <v>90</v>
      </c>
      <c r="I51" s="66">
        <v>1972</v>
      </c>
      <c r="J51" s="117">
        <v>123941</v>
      </c>
      <c r="K51" s="137" t="s">
        <v>35</v>
      </c>
      <c r="L51" s="131">
        <v>3</v>
      </c>
      <c r="M51" s="102">
        <v>11314557</v>
      </c>
      <c r="N51" s="80">
        <v>11314557</v>
      </c>
      <c r="O51" s="110" t="str">
        <f t="shared" si="7"/>
        <v>Ok.</v>
      </c>
      <c r="P51" s="66">
        <v>123941</v>
      </c>
      <c r="Q51" s="110" t="str">
        <f t="shared" si="8"/>
        <v>Ok.</v>
      </c>
      <c r="R51" s="80">
        <v>10</v>
      </c>
      <c r="S51" s="85">
        <v>11000</v>
      </c>
      <c r="T51" s="63">
        <v>7.85</v>
      </c>
      <c r="U51" s="81">
        <v>2.7</v>
      </c>
      <c r="V51" s="63">
        <v>2.95</v>
      </c>
      <c r="X51" s="102">
        <v>350</v>
      </c>
      <c r="Y51" s="110" t="str">
        <f t="shared" si="9"/>
        <v>A</v>
      </c>
      <c r="AA51" s="95">
        <f t="shared" si="12"/>
        <v>170</v>
      </c>
      <c r="AB51" s="294"/>
      <c r="AC51" s="288"/>
    </row>
    <row r="52" ht="13.5" thickBot="1">
      <c r="AB52" s="295"/>
    </row>
    <row r="53" spans="1:28" ht="16.5" thickBot="1">
      <c r="A53">
        <f>1+A52</f>
        <v>1</v>
      </c>
      <c r="B53" s="352">
        <v>104</v>
      </c>
      <c r="C53" s="360" t="s">
        <v>546</v>
      </c>
      <c r="D53" s="361" t="s">
        <v>40</v>
      </c>
      <c r="E53" s="361"/>
      <c r="F53" s="362" t="s">
        <v>32</v>
      </c>
      <c r="G53" s="362" t="s">
        <v>33</v>
      </c>
      <c r="H53" s="363" t="s">
        <v>34</v>
      </c>
      <c r="I53" s="363">
        <v>1962</v>
      </c>
      <c r="J53" s="364">
        <v>75948</v>
      </c>
      <c r="K53" s="365" t="s">
        <v>35</v>
      </c>
      <c r="L53" s="366">
        <v>3</v>
      </c>
      <c r="M53" s="367" t="s">
        <v>545</v>
      </c>
      <c r="N53" s="75">
        <v>467213</v>
      </c>
      <c r="O53" s="109" t="str">
        <f>IF(M53=N53,"Ok."," ")</f>
        <v> </v>
      </c>
      <c r="P53" s="65">
        <v>61894</v>
      </c>
      <c r="Q53" s="109" t="str">
        <f>IF(J53=P53,"Ok."," ")</f>
        <v> </v>
      </c>
      <c r="R53" s="75">
        <v>6</v>
      </c>
      <c r="S53" s="84"/>
      <c r="T53" s="62"/>
      <c r="U53" s="79"/>
      <c r="V53" s="62"/>
      <c r="AB53" s="295"/>
    </row>
    <row r="54" spans="2:28" ht="13.5" thickBot="1"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AB54" s="295"/>
    </row>
    <row r="55" spans="2:28" ht="12.75">
      <c r="B55" s="356" t="s">
        <v>1</v>
      </c>
      <c r="C55" s="356" t="s">
        <v>1</v>
      </c>
      <c r="D55" s="356" t="s">
        <v>2</v>
      </c>
      <c r="E55" s="356"/>
      <c r="F55" s="356" t="s">
        <v>3</v>
      </c>
      <c r="G55" s="356" t="s">
        <v>4</v>
      </c>
      <c r="H55" s="356" t="s">
        <v>6</v>
      </c>
      <c r="I55" s="356" t="s">
        <v>5</v>
      </c>
      <c r="J55" s="356" t="s">
        <v>8</v>
      </c>
      <c r="K55" s="356" t="s">
        <v>7</v>
      </c>
      <c r="L55" s="357" t="s">
        <v>8</v>
      </c>
      <c r="M55" s="356" t="s">
        <v>8</v>
      </c>
      <c r="N55" s="128" t="s">
        <v>8</v>
      </c>
      <c r="O55" s="82" t="s">
        <v>9</v>
      </c>
      <c r="P55" s="82" t="s">
        <v>8</v>
      </c>
      <c r="Q55" s="82" t="s">
        <v>9</v>
      </c>
      <c r="R55" s="82" t="s">
        <v>8</v>
      </c>
      <c r="S55" s="82" t="s">
        <v>10</v>
      </c>
      <c r="T55" s="82" t="s">
        <v>11</v>
      </c>
      <c r="U55" s="82" t="s">
        <v>13</v>
      </c>
      <c r="V55" s="82" t="s">
        <v>12</v>
      </c>
      <c r="AB55" s="295"/>
    </row>
    <row r="56" spans="2:28" ht="15.75" thickBot="1">
      <c r="B56" s="358" t="s">
        <v>16</v>
      </c>
      <c r="C56" s="358" t="s">
        <v>17</v>
      </c>
      <c r="D56" s="358" t="s">
        <v>18</v>
      </c>
      <c r="E56" s="358"/>
      <c r="F56" s="358"/>
      <c r="G56" s="358"/>
      <c r="H56" s="358"/>
      <c r="I56" s="358" t="s">
        <v>19</v>
      </c>
      <c r="J56" s="358" t="s">
        <v>23</v>
      </c>
      <c r="K56" s="358"/>
      <c r="L56" s="359" t="s">
        <v>20</v>
      </c>
      <c r="M56" s="358" t="s">
        <v>121</v>
      </c>
      <c r="N56" s="129" t="s">
        <v>22</v>
      </c>
      <c r="O56" s="8"/>
      <c r="P56" s="8" t="s">
        <v>24</v>
      </c>
      <c r="Q56" s="8"/>
      <c r="R56" s="8" t="s">
        <v>25</v>
      </c>
      <c r="S56" s="8" t="s">
        <v>26</v>
      </c>
      <c r="T56" s="8" t="s">
        <v>27</v>
      </c>
      <c r="U56" s="8" t="s">
        <v>27</v>
      </c>
      <c r="V56" s="8" t="s">
        <v>27</v>
      </c>
      <c r="X56" s="347"/>
      <c r="Y56" s="347"/>
      <c r="Z56" s="348"/>
      <c r="AA56" s="346"/>
      <c r="AB56" s="295"/>
    </row>
    <row r="57" spans="1:28" ht="16.5" thickBot="1">
      <c r="A57">
        <f>1+A56</f>
        <v>1</v>
      </c>
      <c r="B57" s="352">
        <v>214</v>
      </c>
      <c r="C57" s="360"/>
      <c r="D57" s="361" t="s">
        <v>561</v>
      </c>
      <c r="E57" s="361"/>
      <c r="F57" s="362" t="s">
        <v>32</v>
      </c>
      <c r="G57" s="362" t="s">
        <v>33</v>
      </c>
      <c r="H57" s="363" t="s">
        <v>80</v>
      </c>
      <c r="I57" s="363">
        <v>1960</v>
      </c>
      <c r="J57" s="364">
        <v>61893</v>
      </c>
      <c r="K57" s="365" t="s">
        <v>35</v>
      </c>
      <c r="L57" s="366">
        <v>2</v>
      </c>
      <c r="M57" s="367"/>
      <c r="N57" s="75">
        <v>467213</v>
      </c>
      <c r="O57" s="109" t="str">
        <f aca="true" t="shared" si="13" ref="O57:O62">IF(M57=N57,"Ok."," ")</f>
        <v> </v>
      </c>
      <c r="P57" s="65">
        <v>61894</v>
      </c>
      <c r="Q57" s="109" t="str">
        <f aca="true" t="shared" si="14" ref="Q57:Q62">IF(J57=P57,"Ok."," ")</f>
        <v> </v>
      </c>
      <c r="R57" s="75">
        <v>6</v>
      </c>
      <c r="S57" s="84"/>
      <c r="T57" s="62"/>
      <c r="U57" s="79"/>
      <c r="V57" s="62"/>
      <c r="AB57" s="295"/>
    </row>
    <row r="58" spans="1:29" s="212" customFormat="1" ht="15.75">
      <c r="A58" s="212">
        <v>1</v>
      </c>
      <c r="B58" s="353">
        <v>115</v>
      </c>
      <c r="C58" s="369" t="s">
        <v>63</v>
      </c>
      <c r="D58" s="370" t="s">
        <v>64</v>
      </c>
      <c r="E58" s="370"/>
      <c r="F58" s="371" t="s">
        <v>32</v>
      </c>
      <c r="G58" s="371" t="s">
        <v>33</v>
      </c>
      <c r="H58" s="370" t="s">
        <v>43</v>
      </c>
      <c r="I58" s="370">
        <v>1965</v>
      </c>
      <c r="J58" s="370">
        <v>104459</v>
      </c>
      <c r="K58" s="371" t="s">
        <v>35</v>
      </c>
      <c r="L58" s="372">
        <v>3</v>
      </c>
      <c r="M58" s="373">
        <v>754400</v>
      </c>
      <c r="N58" s="349">
        <v>754400</v>
      </c>
      <c r="O58" s="77" t="str">
        <f t="shared" si="13"/>
        <v>Ok.</v>
      </c>
      <c r="P58" s="64">
        <v>104459</v>
      </c>
      <c r="Q58" s="77" t="str">
        <f t="shared" si="14"/>
        <v>Ok.</v>
      </c>
      <c r="R58" s="77">
        <v>10</v>
      </c>
      <c r="S58" s="83">
        <v>8630</v>
      </c>
      <c r="T58" s="61">
        <v>7</v>
      </c>
      <c r="U58" s="61">
        <v>2.45</v>
      </c>
      <c r="V58" s="78">
        <v>2.58</v>
      </c>
      <c r="X58" s="347"/>
      <c r="Y58" s="347"/>
      <c r="Z58" s="348"/>
      <c r="AA58" s="346"/>
      <c r="AB58" s="295"/>
      <c r="AC58"/>
    </row>
    <row r="59" spans="1:29" s="212" customFormat="1" ht="15.75">
      <c r="A59" s="212">
        <f>1+A58</f>
        <v>2</v>
      </c>
      <c r="B59" s="354">
        <v>120</v>
      </c>
      <c r="C59" s="374"/>
      <c r="D59" s="375" t="s">
        <v>72</v>
      </c>
      <c r="E59" s="375"/>
      <c r="F59" s="376" t="s">
        <v>32</v>
      </c>
      <c r="G59" s="376" t="s">
        <v>33</v>
      </c>
      <c r="H59" s="375" t="s">
        <v>43</v>
      </c>
      <c r="I59" s="375">
        <v>1966</v>
      </c>
      <c r="J59" s="375">
        <v>104464</v>
      </c>
      <c r="K59" s="376" t="s">
        <v>35</v>
      </c>
      <c r="L59" s="377">
        <v>3</v>
      </c>
      <c r="M59" s="378">
        <v>104464</v>
      </c>
      <c r="N59" s="350"/>
      <c r="O59" s="234" t="str">
        <f t="shared" si="13"/>
        <v> </v>
      </c>
      <c r="P59" s="235"/>
      <c r="Q59" s="234" t="str">
        <f t="shared" si="14"/>
        <v> </v>
      </c>
      <c r="R59" s="234">
        <v>10</v>
      </c>
      <c r="S59" s="240">
        <v>8630</v>
      </c>
      <c r="T59" s="241">
        <v>7</v>
      </c>
      <c r="U59" s="241">
        <v>2.45</v>
      </c>
      <c r="V59" s="242">
        <v>2.58</v>
      </c>
      <c r="X59" s="347"/>
      <c r="Y59" s="347"/>
      <c r="Z59" s="348"/>
      <c r="AA59" s="346"/>
      <c r="AB59" s="295"/>
      <c r="AC59"/>
    </row>
    <row r="60" spans="1:28" ht="15.75">
      <c r="A60">
        <f>1+A59</f>
        <v>3</v>
      </c>
      <c r="B60" s="354">
        <v>104</v>
      </c>
      <c r="C60" s="374" t="s">
        <v>546</v>
      </c>
      <c r="D60" s="375" t="s">
        <v>40</v>
      </c>
      <c r="E60" s="375"/>
      <c r="F60" s="376" t="s">
        <v>32</v>
      </c>
      <c r="G60" s="376" t="s">
        <v>33</v>
      </c>
      <c r="H60" s="375" t="s">
        <v>34</v>
      </c>
      <c r="I60" s="375">
        <v>1962</v>
      </c>
      <c r="J60" s="375">
        <v>75948</v>
      </c>
      <c r="K60" s="376" t="s">
        <v>35</v>
      </c>
      <c r="L60" s="377">
        <v>3</v>
      </c>
      <c r="M60" s="378" t="s">
        <v>545</v>
      </c>
      <c r="N60" s="350"/>
      <c r="O60" s="234" t="str">
        <f t="shared" si="13"/>
        <v> </v>
      </c>
      <c r="P60" s="235"/>
      <c r="Q60" s="234" t="str">
        <f t="shared" si="14"/>
        <v> </v>
      </c>
      <c r="R60" s="234">
        <v>10</v>
      </c>
      <c r="S60" s="240">
        <v>8220</v>
      </c>
      <c r="T60" s="241">
        <v>6.95</v>
      </c>
      <c r="U60" s="241">
        <v>2.5</v>
      </c>
      <c r="V60" s="242">
        <v>2.7</v>
      </c>
      <c r="X60" s="347"/>
      <c r="Y60" s="347"/>
      <c r="Z60" s="348"/>
      <c r="AA60" s="346"/>
      <c r="AB60" s="295"/>
    </row>
    <row r="61" spans="1:28" ht="15.75">
      <c r="A61">
        <f>1+A60</f>
        <v>4</v>
      </c>
      <c r="B61" s="354">
        <v>112</v>
      </c>
      <c r="C61" s="374" t="s">
        <v>548</v>
      </c>
      <c r="D61" s="375" t="s">
        <v>59</v>
      </c>
      <c r="E61" s="375"/>
      <c r="F61" s="376" t="s">
        <v>32</v>
      </c>
      <c r="G61" s="376" t="s">
        <v>33</v>
      </c>
      <c r="H61" s="375" t="s">
        <v>43</v>
      </c>
      <c r="I61" s="375">
        <v>1965</v>
      </c>
      <c r="J61" s="375">
        <v>14456</v>
      </c>
      <c r="K61" s="376" t="s">
        <v>35</v>
      </c>
      <c r="L61" s="377">
        <v>3</v>
      </c>
      <c r="M61" s="378" t="s">
        <v>549</v>
      </c>
      <c r="N61" s="350"/>
      <c r="O61" s="234" t="str">
        <f t="shared" si="13"/>
        <v> </v>
      </c>
      <c r="P61" s="235"/>
      <c r="Q61" s="234" t="str">
        <f t="shared" si="14"/>
        <v> </v>
      </c>
      <c r="R61" s="234">
        <v>10</v>
      </c>
      <c r="S61" s="240">
        <v>8550</v>
      </c>
      <c r="T61" s="241">
        <v>7</v>
      </c>
      <c r="U61" s="241">
        <v>2.45</v>
      </c>
      <c r="V61" s="242">
        <v>2.58</v>
      </c>
      <c r="X61" s="347"/>
      <c r="Y61" s="347"/>
      <c r="Z61" s="348"/>
      <c r="AA61" s="346"/>
      <c r="AB61" s="295"/>
    </row>
    <row r="62" spans="1:28" ht="16.5" thickBot="1">
      <c r="A62">
        <f>1+A61</f>
        <v>5</v>
      </c>
      <c r="B62" s="355">
        <v>214</v>
      </c>
      <c r="C62" s="379"/>
      <c r="D62" s="380" t="s">
        <v>561</v>
      </c>
      <c r="E62" s="380"/>
      <c r="F62" s="381" t="s">
        <v>32</v>
      </c>
      <c r="G62" s="381" t="s">
        <v>33</v>
      </c>
      <c r="H62" s="380" t="s">
        <v>80</v>
      </c>
      <c r="I62" s="380">
        <v>1960</v>
      </c>
      <c r="J62" s="380">
        <v>61893</v>
      </c>
      <c r="K62" s="381" t="s">
        <v>35</v>
      </c>
      <c r="L62" s="382">
        <v>2</v>
      </c>
      <c r="M62" s="383">
        <v>326910</v>
      </c>
      <c r="N62" s="351">
        <v>467213</v>
      </c>
      <c r="O62" s="80" t="str">
        <f t="shared" si="13"/>
        <v> </v>
      </c>
      <c r="P62" s="66">
        <v>61894</v>
      </c>
      <c r="Q62" s="80" t="str">
        <f t="shared" si="14"/>
        <v> </v>
      </c>
      <c r="R62" s="80">
        <v>6</v>
      </c>
      <c r="S62" s="85"/>
      <c r="T62" s="63"/>
      <c r="U62" s="63"/>
      <c r="V62" s="81"/>
      <c r="X62" s="347"/>
      <c r="Y62" s="347"/>
      <c r="Z62" s="348"/>
      <c r="AA62" s="346"/>
      <c r="AB62" s="295"/>
    </row>
    <row r="63" spans="2:29" ht="15">
      <c r="B63" s="323"/>
      <c r="C63" s="328"/>
      <c r="D63" s="343"/>
      <c r="E63" s="343"/>
      <c r="F63" s="98"/>
      <c r="G63" s="98"/>
      <c r="H63" s="343"/>
      <c r="I63" s="343"/>
      <c r="J63" s="343"/>
      <c r="K63" s="98"/>
      <c r="L63" s="344"/>
      <c r="M63" s="328"/>
      <c r="N63" s="328"/>
      <c r="O63" s="328"/>
      <c r="P63" s="343"/>
      <c r="Q63" s="328"/>
      <c r="R63" s="328"/>
      <c r="S63" s="345"/>
      <c r="T63" s="248"/>
      <c r="U63" s="248"/>
      <c r="V63" s="248"/>
      <c r="X63" s="348"/>
      <c r="Y63" s="348"/>
      <c r="Z63" s="348"/>
      <c r="AA63" s="348"/>
      <c r="AB63" s="347"/>
      <c r="AC63" s="348"/>
    </row>
    <row r="64" spans="2:29" ht="15.75">
      <c r="B64" s="388" t="s">
        <v>298</v>
      </c>
      <c r="C64" s="389"/>
      <c r="D64" s="390" t="s">
        <v>417</v>
      </c>
      <c r="E64" s="390"/>
      <c r="F64" s="391" t="s">
        <v>564</v>
      </c>
      <c r="G64" s="391" t="s">
        <v>565</v>
      </c>
      <c r="H64" s="390"/>
      <c r="I64" s="390" t="s">
        <v>541</v>
      </c>
      <c r="J64" s="393" t="s">
        <v>580</v>
      </c>
      <c r="K64" s="98"/>
      <c r="L64" s="344"/>
      <c r="M64" s="328"/>
      <c r="N64" s="328"/>
      <c r="O64" s="328"/>
      <c r="P64" s="343"/>
      <c r="Q64" s="328"/>
      <c r="R64" s="328"/>
      <c r="S64" s="345"/>
      <c r="T64" s="248"/>
      <c r="U64" s="248"/>
      <c r="V64" s="248"/>
      <c r="X64" s="348"/>
      <c r="Y64" s="348"/>
      <c r="Z64" s="348"/>
      <c r="AA64" s="348"/>
      <c r="AB64" s="347"/>
      <c r="AC64" s="348"/>
    </row>
    <row r="65" spans="1:13" ht="12.75">
      <c r="A65">
        <v>1</v>
      </c>
      <c r="B65" s="387" t="s">
        <v>563</v>
      </c>
      <c r="C65" s="39"/>
      <c r="D65" s="384" t="s">
        <v>562</v>
      </c>
      <c r="E65" s="384"/>
      <c r="F65" s="385" t="s">
        <v>566</v>
      </c>
      <c r="G65" s="385" t="s">
        <v>567</v>
      </c>
      <c r="H65" s="385"/>
      <c r="I65" s="386">
        <v>37804</v>
      </c>
      <c r="J65" s="392" t="s">
        <v>579</v>
      </c>
      <c r="K65" s="39"/>
      <c r="L65" s="39"/>
      <c r="M65" s="39"/>
    </row>
    <row r="66" spans="1:13" ht="12.75">
      <c r="A66">
        <v>2</v>
      </c>
      <c r="B66" s="387">
        <v>105</v>
      </c>
      <c r="C66" s="39"/>
      <c r="D66" s="384" t="s">
        <v>42</v>
      </c>
      <c r="E66" s="384"/>
      <c r="F66" s="385" t="s">
        <v>568</v>
      </c>
      <c r="G66" s="385" t="s">
        <v>569</v>
      </c>
      <c r="H66" s="385"/>
      <c r="I66" s="386">
        <v>37804</v>
      </c>
      <c r="J66" s="392" t="s">
        <v>579</v>
      </c>
      <c r="K66" s="39"/>
      <c r="L66" s="39"/>
      <c r="M66" s="39"/>
    </row>
    <row r="67" spans="1:13" ht="12.75">
      <c r="A67">
        <v>3</v>
      </c>
      <c r="B67" s="387">
        <v>113</v>
      </c>
      <c r="C67" s="39"/>
      <c r="D67" s="384" t="s">
        <v>60</v>
      </c>
      <c r="E67" s="384"/>
      <c r="F67" s="385" t="s">
        <v>570</v>
      </c>
      <c r="G67" s="385" t="s">
        <v>569</v>
      </c>
      <c r="H67" s="385"/>
      <c r="I67" s="386">
        <v>37804</v>
      </c>
      <c r="J67" s="392" t="s">
        <v>579</v>
      </c>
      <c r="K67" s="39"/>
      <c r="L67" s="39"/>
      <c r="M67" s="39"/>
    </row>
    <row r="68" spans="1:13" ht="12.75">
      <c r="A68">
        <v>4</v>
      </c>
      <c r="B68" s="387">
        <v>117</v>
      </c>
      <c r="C68" s="39"/>
      <c r="D68" s="384" t="s">
        <v>67</v>
      </c>
      <c r="E68" s="384"/>
      <c r="F68" s="385" t="s">
        <v>571</v>
      </c>
      <c r="G68" s="385" t="s">
        <v>569</v>
      </c>
      <c r="H68" s="385"/>
      <c r="I68" s="386">
        <v>37804</v>
      </c>
      <c r="J68" s="392" t="s">
        <v>579</v>
      </c>
      <c r="K68" s="39"/>
      <c r="L68" s="39"/>
      <c r="M68" s="39"/>
    </row>
    <row r="69" spans="1:13" ht="12.75">
      <c r="A69">
        <v>5</v>
      </c>
      <c r="B69" s="387">
        <v>103</v>
      </c>
      <c r="C69" s="39"/>
      <c r="D69" s="384" t="s">
        <v>39</v>
      </c>
      <c r="E69" s="384"/>
      <c r="F69" s="385" t="s">
        <v>572</v>
      </c>
      <c r="G69" s="385" t="s">
        <v>569</v>
      </c>
      <c r="H69" s="385"/>
      <c r="I69" s="386">
        <v>37804</v>
      </c>
      <c r="J69" s="392" t="s">
        <v>579</v>
      </c>
      <c r="K69" s="39"/>
      <c r="L69" s="39"/>
      <c r="M69" s="39"/>
    </row>
    <row r="70" spans="1:13" ht="12.75">
      <c r="A70">
        <v>6</v>
      </c>
      <c r="B70" s="387">
        <v>102</v>
      </c>
      <c r="C70" s="39"/>
      <c r="D70" s="384" t="s">
        <v>37</v>
      </c>
      <c r="E70" s="384"/>
      <c r="F70" s="385" t="s">
        <v>573</v>
      </c>
      <c r="G70" s="385" t="s">
        <v>569</v>
      </c>
      <c r="H70" s="385"/>
      <c r="I70" s="386">
        <v>37804</v>
      </c>
      <c r="J70" s="392" t="s">
        <v>579</v>
      </c>
      <c r="K70" s="39"/>
      <c r="L70" s="39"/>
      <c r="M70" s="39"/>
    </row>
    <row r="71" spans="1:13" ht="12.75">
      <c r="A71">
        <v>7</v>
      </c>
      <c r="B71" s="387">
        <v>107</v>
      </c>
      <c r="C71" s="39"/>
      <c r="D71" s="384" t="s">
        <v>48</v>
      </c>
      <c r="E71" s="384"/>
      <c r="F71" s="385" t="s">
        <v>574</v>
      </c>
      <c r="G71" s="385" t="s">
        <v>569</v>
      </c>
      <c r="H71" s="385"/>
      <c r="I71" s="386">
        <v>37804</v>
      </c>
      <c r="J71" s="392" t="s">
        <v>579</v>
      </c>
      <c r="K71" s="39"/>
      <c r="L71" s="39"/>
      <c r="M71" s="39"/>
    </row>
    <row r="72" spans="1:13" ht="12.75">
      <c r="A72">
        <v>8</v>
      </c>
      <c r="B72" s="387">
        <v>108</v>
      </c>
      <c r="C72" s="39"/>
      <c r="D72" s="384" t="s">
        <v>50</v>
      </c>
      <c r="E72" s="384"/>
      <c r="F72" s="385" t="s">
        <v>575</v>
      </c>
      <c r="G72" s="385" t="s">
        <v>569</v>
      </c>
      <c r="H72" s="385"/>
      <c r="I72" s="386">
        <v>37804</v>
      </c>
      <c r="J72" s="392" t="s">
        <v>579</v>
      </c>
      <c r="K72" s="39"/>
      <c r="L72" s="39"/>
      <c r="M72" s="39"/>
    </row>
    <row r="73" spans="1:13" ht="12.75">
      <c r="A73">
        <v>9</v>
      </c>
      <c r="B73" s="387">
        <v>106</v>
      </c>
      <c r="C73" s="39"/>
      <c r="D73" s="384" t="s">
        <v>47</v>
      </c>
      <c r="E73" s="384"/>
      <c r="F73" s="385" t="s">
        <v>576</v>
      </c>
      <c r="G73" s="385" t="s">
        <v>569</v>
      </c>
      <c r="H73" s="385"/>
      <c r="I73" s="386">
        <v>37804</v>
      </c>
      <c r="J73" s="392" t="s">
        <v>579</v>
      </c>
      <c r="K73" s="39"/>
      <c r="L73" s="39"/>
      <c r="M73" s="39"/>
    </row>
    <row r="74" spans="1:13" ht="12.75">
      <c r="A74">
        <v>10</v>
      </c>
      <c r="B74" s="387">
        <v>109</v>
      </c>
      <c r="C74" s="39"/>
      <c r="D74" s="384" t="s">
        <v>53</v>
      </c>
      <c r="E74" s="384"/>
      <c r="F74" s="385" t="s">
        <v>577</v>
      </c>
      <c r="G74" s="385" t="s">
        <v>569</v>
      </c>
      <c r="H74" s="385"/>
      <c r="I74" s="386">
        <v>37804</v>
      </c>
      <c r="J74" s="392" t="s">
        <v>579</v>
      </c>
      <c r="K74" s="39"/>
      <c r="L74" s="39"/>
      <c r="M74" s="39"/>
    </row>
    <row r="75" spans="1:13" ht="12.75">
      <c r="A75">
        <v>11</v>
      </c>
      <c r="B75" s="387">
        <v>118</v>
      </c>
      <c r="C75" s="39"/>
      <c r="D75" s="384" t="s">
        <v>69</v>
      </c>
      <c r="E75" s="384"/>
      <c r="F75" s="385" t="s">
        <v>578</v>
      </c>
      <c r="G75" s="385" t="s">
        <v>569</v>
      </c>
      <c r="H75" s="385"/>
      <c r="I75" s="386">
        <v>37804</v>
      </c>
      <c r="J75" s="392" t="s">
        <v>579</v>
      </c>
      <c r="K75" s="39"/>
      <c r="L75" s="39"/>
      <c r="M75" s="39"/>
    </row>
    <row r="76" spans="2:13" ht="12.75"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</sheetData>
  <sheetProtection/>
  <mergeCells count="1">
    <mergeCell ref="AB6:AC6"/>
  </mergeCells>
  <conditionalFormatting sqref="AB8:AC51">
    <cfRule type="cellIs" priority="1" dxfId="0" operator="equal" stopIfTrue="1">
      <formula>$Z$5</formula>
    </cfRule>
  </conditionalFormatting>
  <printOptions horizontalCentered="1"/>
  <pageMargins left="0.75" right="0.75" top="0.7874015748031497" bottom="1" header="0.5118110236220472" footer="0"/>
  <pageSetup horizontalDpi="300" verticalDpi="300" orientation="portrait" paperSize="9" scale="105" r:id="rId2"/>
  <headerFooter alignWithMargins="0">
    <oddFooter>&amp;C&amp;A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47"/>
  <sheetViews>
    <sheetView zoomScalePageLayoutView="0" workbookViewId="0" topLeftCell="A1">
      <selection activeCell="N25" sqref="N25"/>
    </sheetView>
  </sheetViews>
  <sheetFormatPr defaultColWidth="11.421875" defaultRowHeight="12.75"/>
  <cols>
    <col min="1" max="1" width="8.7109375" style="0" bestFit="1" customWidth="1"/>
    <col min="2" max="2" width="9.7109375" style="0" customWidth="1"/>
    <col min="5" max="5" width="12.00390625" style="0" customWidth="1"/>
    <col min="6" max="6" width="12.140625" style="0" customWidth="1"/>
    <col min="8" max="8" width="8.7109375" style="0" customWidth="1"/>
    <col min="9" max="9" width="12.140625" style="0" customWidth="1"/>
    <col min="10" max="10" width="8.7109375" style="0" customWidth="1"/>
    <col min="12" max="12" width="12.140625" style="0" customWidth="1"/>
    <col min="13" max="17" width="8.7109375" style="0" customWidth="1"/>
  </cols>
  <sheetData>
    <row r="3" spans="2:21" ht="18">
      <c r="B3" s="302" t="s">
        <v>410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127" t="s">
        <v>411</v>
      </c>
      <c r="S3" s="127" t="s">
        <v>411</v>
      </c>
      <c r="T3" s="127" t="s">
        <v>411</v>
      </c>
      <c r="U3" s="127" t="s">
        <v>411</v>
      </c>
    </row>
    <row r="5" ht="13.5" thickBot="1">
      <c r="B5" s="126" t="s">
        <v>409</v>
      </c>
    </row>
    <row r="6" spans="2:17" ht="12.75">
      <c r="B6" s="82" t="s">
        <v>1</v>
      </c>
      <c r="C6" s="82" t="s">
        <v>1</v>
      </c>
      <c r="D6" s="82" t="s">
        <v>2</v>
      </c>
      <c r="E6" s="82" t="s">
        <v>3</v>
      </c>
      <c r="F6" s="82" t="s">
        <v>4</v>
      </c>
      <c r="G6" s="82" t="s">
        <v>6</v>
      </c>
      <c r="H6" s="82" t="s">
        <v>5</v>
      </c>
      <c r="I6" s="82" t="s">
        <v>7</v>
      </c>
      <c r="J6" s="128" t="s">
        <v>8</v>
      </c>
      <c r="K6" s="82" t="s">
        <v>8</v>
      </c>
      <c r="L6" s="82" t="s">
        <v>8</v>
      </c>
      <c r="M6" s="82" t="s">
        <v>8</v>
      </c>
      <c r="N6" s="82" t="s">
        <v>10</v>
      </c>
      <c r="O6" s="82" t="s">
        <v>11</v>
      </c>
      <c r="P6" s="82" t="s">
        <v>13</v>
      </c>
      <c r="Q6" s="82" t="s">
        <v>12</v>
      </c>
    </row>
    <row r="7" spans="2:17" ht="13.5" thickBot="1">
      <c r="B7" s="8" t="s">
        <v>16</v>
      </c>
      <c r="C7" s="8" t="s">
        <v>17</v>
      </c>
      <c r="D7" s="8" t="s">
        <v>18</v>
      </c>
      <c r="E7" s="8"/>
      <c r="F7" s="8"/>
      <c r="G7" s="8"/>
      <c r="H7" s="8" t="s">
        <v>19</v>
      </c>
      <c r="I7" s="8"/>
      <c r="J7" s="129" t="s">
        <v>20</v>
      </c>
      <c r="K7" s="8" t="s">
        <v>121</v>
      </c>
      <c r="L7" s="8" t="s">
        <v>122</v>
      </c>
      <c r="M7" s="8" t="s">
        <v>25</v>
      </c>
      <c r="N7" s="8" t="s">
        <v>26</v>
      </c>
      <c r="O7" s="8" t="s">
        <v>27</v>
      </c>
      <c r="P7" s="8" t="s">
        <v>27</v>
      </c>
      <c r="Q7" s="8" t="s">
        <v>27</v>
      </c>
    </row>
    <row r="8" spans="1:17" ht="15">
      <c r="A8">
        <v>1</v>
      </c>
      <c r="B8" s="69">
        <v>200</v>
      </c>
      <c r="C8" s="77" t="s">
        <v>123</v>
      </c>
      <c r="D8" s="64" t="s">
        <v>124</v>
      </c>
      <c r="E8" s="72" t="s">
        <v>125</v>
      </c>
      <c r="F8" s="72" t="s">
        <v>406</v>
      </c>
      <c r="G8" s="64" t="s">
        <v>127</v>
      </c>
      <c r="H8" s="64">
        <v>1993</v>
      </c>
      <c r="I8" s="135" t="s">
        <v>128</v>
      </c>
      <c r="J8" s="134">
        <v>3</v>
      </c>
      <c r="K8" s="77" t="s">
        <v>129</v>
      </c>
      <c r="L8" s="72" t="s">
        <v>130</v>
      </c>
      <c r="M8" s="77">
        <v>12</v>
      </c>
      <c r="N8" s="83">
        <v>10300</v>
      </c>
      <c r="O8" s="61">
        <v>10.61</v>
      </c>
      <c r="P8" s="78">
        <v>2.6</v>
      </c>
      <c r="Q8" s="61">
        <v>2.3</v>
      </c>
    </row>
    <row r="9" spans="1:17" ht="15">
      <c r="A9">
        <v>2</v>
      </c>
      <c r="B9" s="70">
        <v>201</v>
      </c>
      <c r="C9" s="75" t="s">
        <v>131</v>
      </c>
      <c r="D9" s="65" t="s">
        <v>132</v>
      </c>
      <c r="E9" s="73" t="s">
        <v>125</v>
      </c>
      <c r="F9" s="73" t="s">
        <v>126</v>
      </c>
      <c r="G9" s="65" t="s">
        <v>127</v>
      </c>
      <c r="H9" s="65">
        <v>1993</v>
      </c>
      <c r="I9" s="136" t="s">
        <v>128</v>
      </c>
      <c r="J9" s="130">
        <v>3</v>
      </c>
      <c r="K9" s="75" t="s">
        <v>129</v>
      </c>
      <c r="L9" s="73" t="s">
        <v>130</v>
      </c>
      <c r="M9" s="75">
        <v>12</v>
      </c>
      <c r="N9" s="84">
        <v>9500</v>
      </c>
      <c r="O9" s="62">
        <v>10.61</v>
      </c>
      <c r="P9" s="79">
        <v>2.6</v>
      </c>
      <c r="Q9" s="62">
        <v>2.3</v>
      </c>
    </row>
    <row r="10" spans="1:17" ht="15">
      <c r="A10">
        <v>3</v>
      </c>
      <c r="B10" s="70">
        <f aca="true" t="shared" si="0" ref="B10:B28">1+B9</f>
        <v>202</v>
      </c>
      <c r="C10" s="75" t="s">
        <v>133</v>
      </c>
      <c r="D10" s="65" t="s">
        <v>134</v>
      </c>
      <c r="E10" s="73" t="s">
        <v>125</v>
      </c>
      <c r="F10" s="73" t="s">
        <v>126</v>
      </c>
      <c r="G10" s="65" t="s">
        <v>127</v>
      </c>
      <c r="H10" s="65">
        <v>1993</v>
      </c>
      <c r="I10" s="136" t="s">
        <v>135</v>
      </c>
      <c r="J10" s="130">
        <v>3</v>
      </c>
      <c r="K10" s="75" t="s">
        <v>129</v>
      </c>
      <c r="L10" s="73" t="s">
        <v>136</v>
      </c>
      <c r="M10" s="75">
        <v>12</v>
      </c>
      <c r="N10" s="84">
        <v>10300</v>
      </c>
      <c r="O10" s="62">
        <v>10.61</v>
      </c>
      <c r="P10" s="79">
        <v>2.6</v>
      </c>
      <c r="Q10" s="62">
        <v>2.3</v>
      </c>
    </row>
    <row r="11" spans="1:17" ht="15">
      <c r="A11">
        <v>4</v>
      </c>
      <c r="B11" s="70">
        <f t="shared" si="0"/>
        <v>203</v>
      </c>
      <c r="C11" s="75" t="s">
        <v>137</v>
      </c>
      <c r="D11" s="65" t="s">
        <v>138</v>
      </c>
      <c r="E11" s="73" t="s">
        <v>125</v>
      </c>
      <c r="F11" s="73" t="s">
        <v>126</v>
      </c>
      <c r="G11" s="65" t="s">
        <v>127</v>
      </c>
      <c r="H11" s="65">
        <v>1993</v>
      </c>
      <c r="I11" s="136" t="s">
        <v>135</v>
      </c>
      <c r="J11" s="130">
        <v>3</v>
      </c>
      <c r="K11" s="75" t="s">
        <v>129</v>
      </c>
      <c r="L11" s="73" t="s">
        <v>139</v>
      </c>
      <c r="M11" s="75">
        <v>12</v>
      </c>
      <c r="N11" s="84">
        <v>10300</v>
      </c>
      <c r="O11" s="62">
        <v>10.61</v>
      </c>
      <c r="P11" s="79">
        <v>2.6</v>
      </c>
      <c r="Q11" s="62">
        <v>2.3</v>
      </c>
    </row>
    <row r="12" spans="1:17" ht="15">
      <c r="A12">
        <v>5</v>
      </c>
      <c r="B12" s="70">
        <f t="shared" si="0"/>
        <v>204</v>
      </c>
      <c r="C12" s="75" t="s">
        <v>140</v>
      </c>
      <c r="D12" s="65" t="s">
        <v>141</v>
      </c>
      <c r="E12" s="73" t="s">
        <v>125</v>
      </c>
      <c r="F12" s="73" t="s">
        <v>126</v>
      </c>
      <c r="G12" s="65" t="s">
        <v>127</v>
      </c>
      <c r="H12" s="65">
        <v>1993</v>
      </c>
      <c r="I12" s="136" t="s">
        <v>135</v>
      </c>
      <c r="J12" s="130">
        <v>3</v>
      </c>
      <c r="K12" s="75" t="s">
        <v>129</v>
      </c>
      <c r="L12" s="73" t="s">
        <v>142</v>
      </c>
      <c r="M12" s="75">
        <v>12</v>
      </c>
      <c r="N12" s="84">
        <v>10300</v>
      </c>
      <c r="O12" s="62">
        <v>10.61</v>
      </c>
      <c r="P12" s="79">
        <v>2.6</v>
      </c>
      <c r="Q12" s="62">
        <v>2.3</v>
      </c>
    </row>
    <row r="13" spans="1:17" ht="15">
      <c r="A13">
        <v>6</v>
      </c>
      <c r="B13" s="70">
        <f t="shared" si="0"/>
        <v>205</v>
      </c>
      <c r="C13" s="75" t="s">
        <v>143</v>
      </c>
      <c r="D13" s="65" t="s">
        <v>144</v>
      </c>
      <c r="E13" s="73" t="s">
        <v>125</v>
      </c>
      <c r="F13" s="73" t="s">
        <v>126</v>
      </c>
      <c r="G13" s="65" t="s">
        <v>127</v>
      </c>
      <c r="H13" s="65">
        <v>1993</v>
      </c>
      <c r="I13" s="136" t="s">
        <v>135</v>
      </c>
      <c r="J13" s="130">
        <v>3</v>
      </c>
      <c r="K13" s="75" t="s">
        <v>129</v>
      </c>
      <c r="L13" s="73" t="s">
        <v>145</v>
      </c>
      <c r="M13" s="75">
        <v>12</v>
      </c>
      <c r="N13" s="84">
        <v>10300</v>
      </c>
      <c r="O13" s="62">
        <v>10.61</v>
      </c>
      <c r="P13" s="79">
        <v>2.6</v>
      </c>
      <c r="Q13" s="62">
        <v>2.3</v>
      </c>
    </row>
    <row r="14" spans="1:17" s="397" customFormat="1" ht="15">
      <c r="A14" s="499" t="s">
        <v>598</v>
      </c>
      <c r="B14" s="398">
        <f t="shared" si="0"/>
        <v>206</v>
      </c>
      <c r="C14" s="399" t="s">
        <v>584</v>
      </c>
      <c r="D14" s="400" t="s">
        <v>146</v>
      </c>
      <c r="E14" s="401" t="s">
        <v>125</v>
      </c>
      <c r="F14" s="401" t="s">
        <v>126</v>
      </c>
      <c r="G14" s="400" t="s">
        <v>127</v>
      </c>
      <c r="H14" s="400">
        <v>1993</v>
      </c>
      <c r="I14" s="402" t="s">
        <v>135</v>
      </c>
      <c r="J14" s="403">
        <v>3</v>
      </c>
      <c r="K14" s="399" t="s">
        <v>129</v>
      </c>
      <c r="L14" s="401" t="s">
        <v>147</v>
      </c>
      <c r="M14" s="399">
        <v>12</v>
      </c>
      <c r="N14" s="404">
        <v>10300</v>
      </c>
      <c r="O14" s="405">
        <v>10.61</v>
      </c>
      <c r="P14" s="406">
        <v>2.6</v>
      </c>
      <c r="Q14" s="405">
        <v>2.3</v>
      </c>
    </row>
    <row r="15" spans="1:17" ht="15">
      <c r="A15">
        <v>7</v>
      </c>
      <c r="B15" s="70">
        <f t="shared" si="0"/>
        <v>207</v>
      </c>
      <c r="C15" s="75" t="s">
        <v>148</v>
      </c>
      <c r="D15" s="65" t="s">
        <v>149</v>
      </c>
      <c r="E15" s="73" t="s">
        <v>125</v>
      </c>
      <c r="F15" s="73" t="s">
        <v>126</v>
      </c>
      <c r="G15" s="65" t="s">
        <v>127</v>
      </c>
      <c r="H15" s="65">
        <v>1993</v>
      </c>
      <c r="I15" s="136" t="s">
        <v>135</v>
      </c>
      <c r="J15" s="130">
        <v>3</v>
      </c>
      <c r="K15" s="75" t="s">
        <v>129</v>
      </c>
      <c r="L15" s="73" t="s">
        <v>150</v>
      </c>
      <c r="M15" s="75">
        <v>12</v>
      </c>
      <c r="N15" s="84">
        <v>10300</v>
      </c>
      <c r="O15" s="62">
        <v>10.61</v>
      </c>
      <c r="P15" s="79">
        <v>2.6</v>
      </c>
      <c r="Q15" s="62">
        <v>2.3</v>
      </c>
    </row>
    <row r="16" spans="1:18" s="407" customFormat="1" ht="15">
      <c r="A16" s="499" t="s">
        <v>376</v>
      </c>
      <c r="B16" s="408">
        <f t="shared" si="0"/>
        <v>208</v>
      </c>
      <c r="C16" s="418" t="s">
        <v>585</v>
      </c>
      <c r="D16" s="410" t="s">
        <v>151</v>
      </c>
      <c r="E16" s="411" t="s">
        <v>125</v>
      </c>
      <c r="F16" s="411" t="s">
        <v>126</v>
      </c>
      <c r="G16" s="410" t="s">
        <v>127</v>
      </c>
      <c r="H16" s="410">
        <v>1993</v>
      </c>
      <c r="I16" s="412" t="s">
        <v>135</v>
      </c>
      <c r="J16" s="413">
        <v>3</v>
      </c>
      <c r="K16" s="409" t="s">
        <v>129</v>
      </c>
      <c r="L16" s="411" t="s">
        <v>152</v>
      </c>
      <c r="M16" s="409">
        <v>12</v>
      </c>
      <c r="N16" s="414">
        <v>10300</v>
      </c>
      <c r="O16" s="415">
        <v>10.61</v>
      </c>
      <c r="P16" s="416">
        <v>2.6</v>
      </c>
      <c r="Q16" s="415">
        <v>2.3</v>
      </c>
      <c r="R16" s="417" t="s">
        <v>376</v>
      </c>
    </row>
    <row r="17" spans="1:17" ht="15">
      <c r="A17">
        <v>8</v>
      </c>
      <c r="B17" s="70">
        <f t="shared" si="0"/>
        <v>209</v>
      </c>
      <c r="C17" s="75" t="s">
        <v>153</v>
      </c>
      <c r="D17" s="65" t="s">
        <v>154</v>
      </c>
      <c r="E17" s="73" t="s">
        <v>125</v>
      </c>
      <c r="F17" s="73" t="s">
        <v>126</v>
      </c>
      <c r="G17" s="65" t="s">
        <v>127</v>
      </c>
      <c r="H17" s="65">
        <v>1993</v>
      </c>
      <c r="I17" s="136" t="s">
        <v>135</v>
      </c>
      <c r="J17" s="130">
        <v>3</v>
      </c>
      <c r="K17" s="75" t="s">
        <v>129</v>
      </c>
      <c r="L17" s="73" t="s">
        <v>155</v>
      </c>
      <c r="M17" s="75">
        <v>12</v>
      </c>
      <c r="N17" s="84">
        <v>10300</v>
      </c>
      <c r="O17" s="62">
        <v>10.61</v>
      </c>
      <c r="P17" s="79">
        <v>2.6</v>
      </c>
      <c r="Q17" s="62">
        <v>2.3</v>
      </c>
    </row>
    <row r="18" spans="1:17" ht="15">
      <c r="A18">
        <v>9</v>
      </c>
      <c r="B18" s="70">
        <f t="shared" si="0"/>
        <v>210</v>
      </c>
      <c r="C18" s="75" t="s">
        <v>156</v>
      </c>
      <c r="D18" s="65" t="s">
        <v>157</v>
      </c>
      <c r="E18" s="73" t="s">
        <v>125</v>
      </c>
      <c r="F18" s="73" t="s">
        <v>126</v>
      </c>
      <c r="G18" s="65" t="s">
        <v>127</v>
      </c>
      <c r="H18" s="65">
        <v>1993</v>
      </c>
      <c r="I18" s="136" t="s">
        <v>135</v>
      </c>
      <c r="J18" s="130">
        <v>3</v>
      </c>
      <c r="K18" s="75" t="s">
        <v>129</v>
      </c>
      <c r="L18" s="73" t="s">
        <v>158</v>
      </c>
      <c r="M18" s="75">
        <v>12</v>
      </c>
      <c r="N18" s="84">
        <v>10300</v>
      </c>
      <c r="O18" s="62">
        <v>10.61</v>
      </c>
      <c r="P18" s="79">
        <v>2.6</v>
      </c>
      <c r="Q18" s="62">
        <v>2.3</v>
      </c>
    </row>
    <row r="19" spans="1:17" s="407" customFormat="1" ht="15">
      <c r="A19" s="499" t="s">
        <v>598</v>
      </c>
      <c r="B19" s="408">
        <f t="shared" si="0"/>
        <v>211</v>
      </c>
      <c r="C19" s="409" t="s">
        <v>582</v>
      </c>
      <c r="D19" s="410" t="s">
        <v>159</v>
      </c>
      <c r="E19" s="411" t="s">
        <v>125</v>
      </c>
      <c r="F19" s="411" t="s">
        <v>126</v>
      </c>
      <c r="G19" s="410" t="s">
        <v>127</v>
      </c>
      <c r="H19" s="410">
        <v>1993</v>
      </c>
      <c r="I19" s="412" t="s">
        <v>135</v>
      </c>
      <c r="J19" s="413">
        <v>3</v>
      </c>
      <c r="K19" s="409" t="s">
        <v>129</v>
      </c>
      <c r="L19" s="411" t="s">
        <v>160</v>
      </c>
      <c r="M19" s="409">
        <v>12</v>
      </c>
      <c r="N19" s="414">
        <v>10300</v>
      </c>
      <c r="O19" s="415">
        <v>10.61</v>
      </c>
      <c r="P19" s="416">
        <v>2.6</v>
      </c>
      <c r="Q19" s="415">
        <v>2.3</v>
      </c>
    </row>
    <row r="20" spans="1:17" s="407" customFormat="1" ht="15">
      <c r="A20" s="499" t="s">
        <v>598</v>
      </c>
      <c r="B20" s="408">
        <f t="shared" si="0"/>
        <v>212</v>
      </c>
      <c r="C20" s="409" t="s">
        <v>583</v>
      </c>
      <c r="D20" s="410" t="s">
        <v>161</v>
      </c>
      <c r="E20" s="411" t="s">
        <v>125</v>
      </c>
      <c r="F20" s="411" t="s">
        <v>126</v>
      </c>
      <c r="G20" s="410" t="s">
        <v>127</v>
      </c>
      <c r="H20" s="410">
        <v>1993</v>
      </c>
      <c r="I20" s="412" t="s">
        <v>135</v>
      </c>
      <c r="J20" s="413">
        <v>3</v>
      </c>
      <c r="K20" s="409" t="s">
        <v>129</v>
      </c>
      <c r="L20" s="411" t="s">
        <v>162</v>
      </c>
      <c r="M20" s="409">
        <v>12</v>
      </c>
      <c r="N20" s="414">
        <v>10300</v>
      </c>
      <c r="O20" s="415">
        <v>10.61</v>
      </c>
      <c r="P20" s="416">
        <v>2.3</v>
      </c>
      <c r="Q20" s="415">
        <v>2.3</v>
      </c>
    </row>
    <row r="21" spans="1:17" ht="15">
      <c r="A21">
        <v>10</v>
      </c>
      <c r="B21" s="70">
        <f t="shared" si="0"/>
        <v>213</v>
      </c>
      <c r="C21" s="75" t="s">
        <v>163</v>
      </c>
      <c r="D21" s="65" t="s">
        <v>164</v>
      </c>
      <c r="E21" s="73" t="s">
        <v>125</v>
      </c>
      <c r="F21" s="73" t="s">
        <v>126</v>
      </c>
      <c r="G21" s="65" t="s">
        <v>127</v>
      </c>
      <c r="H21" s="65">
        <v>1993</v>
      </c>
      <c r="I21" s="136" t="s">
        <v>135</v>
      </c>
      <c r="J21" s="130">
        <v>3</v>
      </c>
      <c r="K21" s="75" t="s">
        <v>129</v>
      </c>
      <c r="L21" s="73" t="s">
        <v>165</v>
      </c>
      <c r="M21" s="75">
        <v>12</v>
      </c>
      <c r="N21" s="84">
        <v>10300</v>
      </c>
      <c r="O21" s="62">
        <v>10.61</v>
      </c>
      <c r="P21" s="79">
        <v>2.6</v>
      </c>
      <c r="Q21" s="62">
        <v>2.3</v>
      </c>
    </row>
    <row r="22" spans="1:17" ht="15">
      <c r="A22">
        <f>1+A21</f>
        <v>11</v>
      </c>
      <c r="B22" s="70">
        <f t="shared" si="0"/>
        <v>214</v>
      </c>
      <c r="C22" s="75" t="s">
        <v>166</v>
      </c>
      <c r="D22" s="65" t="s">
        <v>167</v>
      </c>
      <c r="E22" s="73" t="s">
        <v>125</v>
      </c>
      <c r="F22" s="73" t="s">
        <v>126</v>
      </c>
      <c r="G22" s="65" t="s">
        <v>127</v>
      </c>
      <c r="H22" s="65">
        <v>1993</v>
      </c>
      <c r="I22" s="136" t="s">
        <v>135</v>
      </c>
      <c r="J22" s="130">
        <v>3</v>
      </c>
      <c r="K22" s="75" t="s">
        <v>129</v>
      </c>
      <c r="L22" s="73" t="s">
        <v>168</v>
      </c>
      <c r="M22" s="75">
        <v>12</v>
      </c>
      <c r="N22" s="84">
        <v>10300</v>
      </c>
      <c r="O22" s="62">
        <v>10.61</v>
      </c>
      <c r="P22" s="79">
        <v>2.6</v>
      </c>
      <c r="Q22" s="62">
        <v>2.3</v>
      </c>
    </row>
    <row r="23" spans="1:17" ht="15">
      <c r="A23">
        <f aca="true" t="shared" si="1" ref="A23:A47">1+A22</f>
        <v>12</v>
      </c>
      <c r="B23" s="70">
        <f t="shared" si="0"/>
        <v>215</v>
      </c>
      <c r="C23" s="75" t="s">
        <v>169</v>
      </c>
      <c r="D23" s="65" t="s">
        <v>170</v>
      </c>
      <c r="E23" s="73" t="s">
        <v>125</v>
      </c>
      <c r="F23" s="73" t="s">
        <v>126</v>
      </c>
      <c r="G23" s="65" t="s">
        <v>127</v>
      </c>
      <c r="H23" s="65">
        <v>1993</v>
      </c>
      <c r="I23" s="136" t="s">
        <v>135</v>
      </c>
      <c r="J23" s="130">
        <v>3</v>
      </c>
      <c r="K23" s="75" t="s">
        <v>129</v>
      </c>
      <c r="L23" s="73" t="s">
        <v>171</v>
      </c>
      <c r="M23" s="75">
        <v>12</v>
      </c>
      <c r="N23" s="84">
        <v>10300</v>
      </c>
      <c r="O23" s="62">
        <v>10.61</v>
      </c>
      <c r="P23" s="79">
        <v>2.6</v>
      </c>
      <c r="Q23" s="62">
        <v>2.3</v>
      </c>
    </row>
    <row r="24" spans="1:17" ht="15">
      <c r="A24">
        <f t="shared" si="1"/>
        <v>13</v>
      </c>
      <c r="B24" s="70">
        <f t="shared" si="0"/>
        <v>216</v>
      </c>
      <c r="C24" s="75" t="s">
        <v>172</v>
      </c>
      <c r="D24" s="65" t="s">
        <v>173</v>
      </c>
      <c r="E24" s="73" t="s">
        <v>125</v>
      </c>
      <c r="F24" s="73" t="s">
        <v>126</v>
      </c>
      <c r="G24" s="65" t="s">
        <v>127</v>
      </c>
      <c r="H24" s="65">
        <v>1994</v>
      </c>
      <c r="I24" s="136" t="s">
        <v>135</v>
      </c>
      <c r="J24" s="130">
        <v>3</v>
      </c>
      <c r="K24" s="75" t="s">
        <v>129</v>
      </c>
      <c r="L24" s="73" t="s">
        <v>174</v>
      </c>
      <c r="M24" s="75">
        <v>12</v>
      </c>
      <c r="N24" s="84">
        <v>10300</v>
      </c>
      <c r="O24" s="62">
        <v>10.61</v>
      </c>
      <c r="P24" s="79">
        <v>2.6</v>
      </c>
      <c r="Q24" s="62">
        <v>2.3</v>
      </c>
    </row>
    <row r="25" spans="1:17" ht="15.75">
      <c r="A25">
        <f t="shared" si="1"/>
        <v>14</v>
      </c>
      <c r="B25" s="244">
        <f t="shared" si="0"/>
        <v>217</v>
      </c>
      <c r="C25" s="75" t="s">
        <v>175</v>
      </c>
      <c r="D25" s="65" t="s">
        <v>176</v>
      </c>
      <c r="E25" s="73" t="s">
        <v>125</v>
      </c>
      <c r="F25" s="73" t="s">
        <v>126</v>
      </c>
      <c r="G25" s="65" t="s">
        <v>127</v>
      </c>
      <c r="H25" s="65">
        <v>1994</v>
      </c>
      <c r="I25" s="136" t="s">
        <v>135</v>
      </c>
      <c r="J25" s="130">
        <v>3</v>
      </c>
      <c r="K25" s="75" t="s">
        <v>129</v>
      </c>
      <c r="L25" s="73" t="s">
        <v>177</v>
      </c>
      <c r="M25" s="75">
        <v>12</v>
      </c>
      <c r="N25" s="84">
        <v>10300</v>
      </c>
      <c r="O25" s="62">
        <v>10.61</v>
      </c>
      <c r="P25" s="79">
        <v>2.6</v>
      </c>
      <c r="Q25" s="62">
        <v>2.3</v>
      </c>
    </row>
    <row r="26" spans="1:17" ht="15">
      <c r="A26">
        <f t="shared" si="1"/>
        <v>15</v>
      </c>
      <c r="B26" s="314">
        <f t="shared" si="0"/>
        <v>218</v>
      </c>
      <c r="C26" s="75" t="s">
        <v>178</v>
      </c>
      <c r="D26" s="65" t="s">
        <v>179</v>
      </c>
      <c r="E26" s="73" t="s">
        <v>125</v>
      </c>
      <c r="F26" s="73" t="s">
        <v>126</v>
      </c>
      <c r="G26" s="65" t="s">
        <v>127</v>
      </c>
      <c r="H26" s="65">
        <v>1994</v>
      </c>
      <c r="I26" s="136" t="s">
        <v>135</v>
      </c>
      <c r="J26" s="130">
        <v>3</v>
      </c>
      <c r="K26" s="75" t="s">
        <v>129</v>
      </c>
      <c r="L26" s="73" t="s">
        <v>180</v>
      </c>
      <c r="M26" s="75">
        <v>12</v>
      </c>
      <c r="N26" s="84">
        <v>7000</v>
      </c>
      <c r="O26" s="62">
        <v>10.61</v>
      </c>
      <c r="P26" s="79">
        <v>2.6</v>
      </c>
      <c r="Q26" s="62">
        <v>2.3</v>
      </c>
    </row>
    <row r="27" spans="1:17" ht="15">
      <c r="A27">
        <f t="shared" si="1"/>
        <v>16</v>
      </c>
      <c r="B27" s="70">
        <f t="shared" si="0"/>
        <v>219</v>
      </c>
      <c r="C27" s="75" t="s">
        <v>181</v>
      </c>
      <c r="D27" s="65" t="s">
        <v>182</v>
      </c>
      <c r="E27" s="73" t="s">
        <v>125</v>
      </c>
      <c r="F27" s="73" t="s">
        <v>126</v>
      </c>
      <c r="G27" s="65" t="s">
        <v>127</v>
      </c>
      <c r="H27" s="65">
        <v>1994</v>
      </c>
      <c r="I27" s="136" t="s">
        <v>135</v>
      </c>
      <c r="J27" s="130">
        <v>3</v>
      </c>
      <c r="K27" s="75" t="s">
        <v>129</v>
      </c>
      <c r="L27" s="73" t="s">
        <v>183</v>
      </c>
      <c r="M27" s="75">
        <v>12</v>
      </c>
      <c r="N27" s="84">
        <v>7000</v>
      </c>
      <c r="O27" s="62">
        <v>10.61</v>
      </c>
      <c r="P27" s="79">
        <v>2.6</v>
      </c>
      <c r="Q27" s="62">
        <v>2.3</v>
      </c>
    </row>
    <row r="28" spans="1:18" ht="15">
      <c r="A28" s="507" t="s">
        <v>599</v>
      </c>
      <c r="B28" s="500">
        <f t="shared" si="0"/>
        <v>220</v>
      </c>
      <c r="C28" s="501" t="s">
        <v>184</v>
      </c>
      <c r="D28" s="502" t="s">
        <v>185</v>
      </c>
      <c r="E28" s="503" t="s">
        <v>125</v>
      </c>
      <c r="F28" s="503" t="s">
        <v>126</v>
      </c>
      <c r="G28" s="502" t="s">
        <v>127</v>
      </c>
      <c r="H28" s="502">
        <v>1994</v>
      </c>
      <c r="I28" s="504" t="s">
        <v>135</v>
      </c>
      <c r="J28" s="505">
        <v>3</v>
      </c>
      <c r="K28" s="501" t="s">
        <v>129</v>
      </c>
      <c r="L28" s="503" t="s">
        <v>186</v>
      </c>
      <c r="M28" s="501">
        <v>12</v>
      </c>
      <c r="N28" s="84">
        <v>8000</v>
      </c>
      <c r="O28" s="62">
        <v>10.61</v>
      </c>
      <c r="P28" s="79">
        <v>2.6</v>
      </c>
      <c r="Q28" s="62">
        <v>2.3</v>
      </c>
      <c r="R28" s="506" t="s">
        <v>600</v>
      </c>
    </row>
    <row r="29" spans="1:17" ht="15">
      <c r="A29">
        <v>17</v>
      </c>
      <c r="B29" s="96">
        <v>221</v>
      </c>
      <c r="C29" s="86" t="s">
        <v>187</v>
      </c>
      <c r="D29" s="87" t="s">
        <v>188</v>
      </c>
      <c r="E29" s="88" t="s">
        <v>125</v>
      </c>
      <c r="F29" s="88" t="s">
        <v>126</v>
      </c>
      <c r="G29" s="87" t="s">
        <v>127</v>
      </c>
      <c r="H29" s="87">
        <v>1994</v>
      </c>
      <c r="I29" s="139" t="s">
        <v>135</v>
      </c>
      <c r="J29" s="138">
        <v>3</v>
      </c>
      <c r="K29" s="86" t="s">
        <v>129</v>
      </c>
      <c r="L29" s="88" t="s">
        <v>189</v>
      </c>
      <c r="M29" s="86">
        <v>12</v>
      </c>
      <c r="N29" s="89">
        <v>8000</v>
      </c>
      <c r="O29" s="90">
        <v>10.61</v>
      </c>
      <c r="P29" s="91">
        <v>2.6</v>
      </c>
      <c r="Q29" s="90">
        <v>2.3</v>
      </c>
    </row>
    <row r="30" spans="1:17" ht="15">
      <c r="A30">
        <f t="shared" si="1"/>
        <v>18</v>
      </c>
      <c r="B30" s="96">
        <f>1+B29</f>
        <v>222</v>
      </c>
      <c r="C30" s="86" t="s">
        <v>190</v>
      </c>
      <c r="D30" s="87" t="s">
        <v>191</v>
      </c>
      <c r="E30" s="88" t="s">
        <v>125</v>
      </c>
      <c r="F30" s="88" t="s">
        <v>126</v>
      </c>
      <c r="G30" s="87" t="s">
        <v>192</v>
      </c>
      <c r="H30" s="87">
        <v>1996</v>
      </c>
      <c r="I30" s="139" t="s">
        <v>135</v>
      </c>
      <c r="J30" s="138">
        <v>3</v>
      </c>
      <c r="K30" s="86" t="s">
        <v>129</v>
      </c>
      <c r="L30" s="88" t="s">
        <v>193</v>
      </c>
      <c r="M30" s="86">
        <v>12</v>
      </c>
      <c r="N30" s="89">
        <v>8500</v>
      </c>
      <c r="O30" s="90">
        <v>10</v>
      </c>
      <c r="P30" s="91">
        <v>2.6</v>
      </c>
      <c r="Q30" s="90">
        <v>2</v>
      </c>
    </row>
    <row r="31" spans="1:17" ht="15">
      <c r="A31">
        <f t="shared" si="1"/>
        <v>19</v>
      </c>
      <c r="B31" s="96">
        <f>1+B30</f>
        <v>223</v>
      </c>
      <c r="C31" s="86" t="s">
        <v>194</v>
      </c>
      <c r="D31" s="87" t="s">
        <v>195</v>
      </c>
      <c r="E31" s="88" t="s">
        <v>125</v>
      </c>
      <c r="F31" s="88" t="s">
        <v>126</v>
      </c>
      <c r="G31" s="87" t="s">
        <v>192</v>
      </c>
      <c r="H31" s="87">
        <v>1996</v>
      </c>
      <c r="I31" s="139" t="s">
        <v>135</v>
      </c>
      <c r="J31" s="138">
        <v>3</v>
      </c>
      <c r="K31" s="86" t="s">
        <v>129</v>
      </c>
      <c r="L31" s="88" t="s">
        <v>193</v>
      </c>
      <c r="M31" s="86">
        <v>12</v>
      </c>
      <c r="N31" s="89">
        <v>8500</v>
      </c>
      <c r="O31" s="90">
        <v>10</v>
      </c>
      <c r="P31" s="91">
        <v>2.6</v>
      </c>
      <c r="Q31" s="90">
        <v>2</v>
      </c>
    </row>
    <row r="32" spans="1:17" ht="15">
      <c r="A32">
        <f t="shared" si="1"/>
        <v>20</v>
      </c>
      <c r="B32" s="96">
        <v>224</v>
      </c>
      <c r="C32" s="86" t="s">
        <v>198</v>
      </c>
      <c r="D32" s="87" t="s">
        <v>199</v>
      </c>
      <c r="E32" s="88" t="s">
        <v>125</v>
      </c>
      <c r="F32" s="88" t="s">
        <v>126</v>
      </c>
      <c r="G32" s="87" t="s">
        <v>192</v>
      </c>
      <c r="H32" s="87">
        <v>1996</v>
      </c>
      <c r="I32" s="139" t="s">
        <v>135</v>
      </c>
      <c r="J32" s="138">
        <v>3</v>
      </c>
      <c r="K32" s="86" t="s">
        <v>129</v>
      </c>
      <c r="L32" s="88" t="s">
        <v>337</v>
      </c>
      <c r="M32" s="86">
        <v>12</v>
      </c>
      <c r="N32" s="89">
        <v>8500</v>
      </c>
      <c r="O32" s="90">
        <v>10</v>
      </c>
      <c r="P32" s="91">
        <v>2.6</v>
      </c>
      <c r="Q32" s="90">
        <v>2</v>
      </c>
    </row>
    <row r="33" spans="1:17" ht="15.75">
      <c r="A33">
        <f t="shared" si="1"/>
        <v>21</v>
      </c>
      <c r="B33" s="245">
        <v>225</v>
      </c>
      <c r="C33" s="86" t="s">
        <v>196</v>
      </c>
      <c r="D33" s="87" t="s">
        <v>197</v>
      </c>
      <c r="E33" s="88" t="s">
        <v>125</v>
      </c>
      <c r="F33" s="88" t="s">
        <v>126</v>
      </c>
      <c r="G33" s="87" t="s">
        <v>192</v>
      </c>
      <c r="H33" s="87">
        <v>1996</v>
      </c>
      <c r="I33" s="139" t="s">
        <v>135</v>
      </c>
      <c r="J33" s="138">
        <v>3</v>
      </c>
      <c r="K33" s="86" t="s">
        <v>129</v>
      </c>
      <c r="L33" s="88" t="s">
        <v>338</v>
      </c>
      <c r="M33" s="86">
        <v>12</v>
      </c>
      <c r="N33" s="89">
        <v>8500</v>
      </c>
      <c r="O33" s="90">
        <v>10</v>
      </c>
      <c r="P33" s="91">
        <v>2.6</v>
      </c>
      <c r="Q33" s="90">
        <v>2</v>
      </c>
    </row>
    <row r="34" spans="1:17" ht="15">
      <c r="A34">
        <f t="shared" si="1"/>
        <v>22</v>
      </c>
      <c r="B34" s="96">
        <v>226</v>
      </c>
      <c r="C34" s="86" t="s">
        <v>335</v>
      </c>
      <c r="D34" s="87" t="s">
        <v>200</v>
      </c>
      <c r="E34" s="88" t="s">
        <v>125</v>
      </c>
      <c r="F34" s="88" t="s">
        <v>126</v>
      </c>
      <c r="G34" s="87" t="s">
        <v>192</v>
      </c>
      <c r="H34" s="87">
        <v>1996</v>
      </c>
      <c r="I34" s="139" t="s">
        <v>135</v>
      </c>
      <c r="J34" s="138">
        <v>3</v>
      </c>
      <c r="K34" s="86" t="s">
        <v>129</v>
      </c>
      <c r="L34" s="88" t="s">
        <v>336</v>
      </c>
      <c r="M34" s="86">
        <v>12</v>
      </c>
      <c r="N34" s="89">
        <v>8900</v>
      </c>
      <c r="O34" s="90">
        <v>10</v>
      </c>
      <c r="P34" s="91">
        <v>2.55</v>
      </c>
      <c r="Q34" s="90">
        <v>2.2</v>
      </c>
    </row>
    <row r="35" spans="1:17" ht="15">
      <c r="A35">
        <f t="shared" si="1"/>
        <v>23</v>
      </c>
      <c r="B35" s="96">
        <v>227</v>
      </c>
      <c r="C35" s="86" t="s">
        <v>339</v>
      </c>
      <c r="D35" s="87" t="s">
        <v>201</v>
      </c>
      <c r="E35" s="88" t="s">
        <v>125</v>
      </c>
      <c r="F35" s="88" t="s">
        <v>405</v>
      </c>
      <c r="G35" s="88" t="s">
        <v>202</v>
      </c>
      <c r="H35" s="87">
        <v>1997</v>
      </c>
      <c r="I35" s="139" t="s">
        <v>340</v>
      </c>
      <c r="J35" s="138">
        <v>3</v>
      </c>
      <c r="K35" s="86" t="s">
        <v>129</v>
      </c>
      <c r="L35" s="88" t="s">
        <v>341</v>
      </c>
      <c r="M35" s="86">
        <v>12</v>
      </c>
      <c r="N35" s="89">
        <v>8900</v>
      </c>
      <c r="O35" s="90">
        <v>10.4</v>
      </c>
      <c r="P35" s="91">
        <v>2.55</v>
      </c>
      <c r="Q35" s="90">
        <v>2</v>
      </c>
    </row>
    <row r="36" spans="1:17" ht="15">
      <c r="A36">
        <f t="shared" si="1"/>
        <v>24</v>
      </c>
      <c r="B36" s="96">
        <v>228</v>
      </c>
      <c r="C36" s="86" t="s">
        <v>342</v>
      </c>
      <c r="D36" s="87" t="s">
        <v>343</v>
      </c>
      <c r="E36" s="88" t="s">
        <v>125</v>
      </c>
      <c r="F36" s="88" t="s">
        <v>126</v>
      </c>
      <c r="G36" s="87" t="s">
        <v>192</v>
      </c>
      <c r="H36" s="87">
        <v>1996</v>
      </c>
      <c r="I36" s="139" t="s">
        <v>340</v>
      </c>
      <c r="J36" s="138">
        <v>3</v>
      </c>
      <c r="K36" s="86" t="s">
        <v>129</v>
      </c>
      <c r="L36" s="88" t="s">
        <v>344</v>
      </c>
      <c r="M36" s="86">
        <v>12</v>
      </c>
      <c r="N36" s="89">
        <v>8500</v>
      </c>
      <c r="O36" s="90">
        <v>10</v>
      </c>
      <c r="P36" s="91">
        <v>2.6</v>
      </c>
      <c r="Q36" s="90">
        <v>2</v>
      </c>
    </row>
    <row r="37" spans="1:17" ht="15">
      <c r="A37">
        <f t="shared" si="1"/>
        <v>25</v>
      </c>
      <c r="B37" s="96">
        <v>229</v>
      </c>
      <c r="C37" s="86" t="s">
        <v>347</v>
      </c>
      <c r="D37" s="87" t="s">
        <v>345</v>
      </c>
      <c r="E37" s="88" t="s">
        <v>125</v>
      </c>
      <c r="F37" s="88" t="s">
        <v>405</v>
      </c>
      <c r="G37" s="88" t="s">
        <v>202</v>
      </c>
      <c r="H37" s="87">
        <v>1997</v>
      </c>
      <c r="I37" s="139" t="s">
        <v>340</v>
      </c>
      <c r="J37" s="138">
        <v>3</v>
      </c>
      <c r="K37" s="86" t="s">
        <v>129</v>
      </c>
      <c r="L37" s="88" t="s">
        <v>346</v>
      </c>
      <c r="M37" s="86">
        <v>12</v>
      </c>
      <c r="N37" s="89">
        <v>8900</v>
      </c>
      <c r="O37" s="90">
        <v>10</v>
      </c>
      <c r="P37" s="91">
        <v>2.5</v>
      </c>
      <c r="Q37" s="90">
        <v>2.1</v>
      </c>
    </row>
    <row r="38" spans="1:17" ht="15">
      <c r="A38">
        <f t="shared" si="1"/>
        <v>26</v>
      </c>
      <c r="B38" s="96">
        <v>230</v>
      </c>
      <c r="C38" s="86" t="s">
        <v>348</v>
      </c>
      <c r="D38" s="87" t="s">
        <v>349</v>
      </c>
      <c r="E38" s="88" t="s">
        <v>125</v>
      </c>
      <c r="F38" s="88" t="s">
        <v>404</v>
      </c>
      <c r="G38" s="88" t="s">
        <v>350</v>
      </c>
      <c r="H38" s="87">
        <v>1998</v>
      </c>
      <c r="I38" s="139" t="s">
        <v>351</v>
      </c>
      <c r="J38" s="138">
        <v>3</v>
      </c>
      <c r="K38" s="86" t="s">
        <v>129</v>
      </c>
      <c r="L38" s="88" t="s">
        <v>352</v>
      </c>
      <c r="M38" s="86">
        <v>12</v>
      </c>
      <c r="N38" s="89">
        <v>9400</v>
      </c>
      <c r="O38" s="90">
        <v>10</v>
      </c>
      <c r="P38" s="91">
        <v>2.6</v>
      </c>
      <c r="Q38" s="90">
        <v>2.05</v>
      </c>
    </row>
    <row r="39" spans="1:17" ht="15">
      <c r="A39">
        <f t="shared" si="1"/>
        <v>27</v>
      </c>
      <c r="B39" s="96">
        <v>231</v>
      </c>
      <c r="C39" s="86" t="s">
        <v>353</v>
      </c>
      <c r="D39" s="87" t="s">
        <v>354</v>
      </c>
      <c r="E39" s="88" t="s">
        <v>125</v>
      </c>
      <c r="F39" s="88" t="s">
        <v>404</v>
      </c>
      <c r="G39" s="88" t="s">
        <v>350</v>
      </c>
      <c r="H39" s="87">
        <v>1998</v>
      </c>
      <c r="I39" s="139" t="s">
        <v>351</v>
      </c>
      <c r="J39" s="138">
        <v>3</v>
      </c>
      <c r="K39" s="86" t="s">
        <v>129</v>
      </c>
      <c r="L39" s="88" t="s">
        <v>355</v>
      </c>
      <c r="M39" s="86">
        <v>12</v>
      </c>
      <c r="N39" s="89">
        <v>9400</v>
      </c>
      <c r="O39" s="90">
        <v>10</v>
      </c>
      <c r="P39" s="91">
        <v>2.6</v>
      </c>
      <c r="Q39" s="90">
        <v>2.05</v>
      </c>
    </row>
    <row r="40" spans="1:17" ht="15">
      <c r="A40">
        <f t="shared" si="1"/>
        <v>28</v>
      </c>
      <c r="B40" s="96">
        <v>232</v>
      </c>
      <c r="C40" s="86" t="s">
        <v>356</v>
      </c>
      <c r="D40" s="87" t="s">
        <v>357</v>
      </c>
      <c r="E40" s="88" t="s">
        <v>125</v>
      </c>
      <c r="F40" s="88" t="s">
        <v>404</v>
      </c>
      <c r="G40" s="88" t="s">
        <v>350</v>
      </c>
      <c r="H40" s="87">
        <v>1998</v>
      </c>
      <c r="I40" s="139" t="s">
        <v>351</v>
      </c>
      <c r="J40" s="138">
        <v>3</v>
      </c>
      <c r="K40" s="86" t="s">
        <v>129</v>
      </c>
      <c r="L40" s="88" t="s">
        <v>358</v>
      </c>
      <c r="M40" s="86">
        <v>12</v>
      </c>
      <c r="N40" s="89">
        <v>9400</v>
      </c>
      <c r="O40" s="90">
        <v>10</v>
      </c>
      <c r="P40" s="91">
        <v>2.6</v>
      </c>
      <c r="Q40" s="90">
        <v>2.05</v>
      </c>
    </row>
    <row r="41" spans="1:17" ht="15">
      <c r="A41">
        <f t="shared" si="1"/>
        <v>29</v>
      </c>
      <c r="B41" s="96">
        <v>233</v>
      </c>
      <c r="C41" s="86" t="s">
        <v>359</v>
      </c>
      <c r="D41" s="87" t="s">
        <v>360</v>
      </c>
      <c r="E41" s="88" t="s">
        <v>125</v>
      </c>
      <c r="F41" s="88" t="s">
        <v>404</v>
      </c>
      <c r="G41" s="88" t="s">
        <v>350</v>
      </c>
      <c r="H41" s="87">
        <v>1998</v>
      </c>
      <c r="I41" s="139" t="s">
        <v>351</v>
      </c>
      <c r="J41" s="138">
        <v>3</v>
      </c>
      <c r="K41" s="86" t="s">
        <v>129</v>
      </c>
      <c r="L41" s="88" t="s">
        <v>361</v>
      </c>
      <c r="M41" s="86">
        <v>12</v>
      </c>
      <c r="N41" s="89">
        <v>9400</v>
      </c>
      <c r="O41" s="90">
        <v>10</v>
      </c>
      <c r="P41" s="91">
        <v>2.6</v>
      </c>
      <c r="Q41" s="90">
        <v>2.06</v>
      </c>
    </row>
    <row r="42" spans="1:17" ht="15">
      <c r="A42">
        <f t="shared" si="1"/>
        <v>30</v>
      </c>
      <c r="B42" s="96">
        <v>234</v>
      </c>
      <c r="C42" s="86" t="s">
        <v>362</v>
      </c>
      <c r="D42" s="87" t="s">
        <v>363</v>
      </c>
      <c r="E42" s="88" t="s">
        <v>125</v>
      </c>
      <c r="F42" s="88" t="s">
        <v>403</v>
      </c>
      <c r="G42" s="88" t="s">
        <v>364</v>
      </c>
      <c r="H42" s="87">
        <v>1999</v>
      </c>
      <c r="I42" s="139" t="s">
        <v>365</v>
      </c>
      <c r="J42" s="138">
        <v>3</v>
      </c>
      <c r="K42" s="86" t="s">
        <v>129</v>
      </c>
      <c r="L42" s="88" t="s">
        <v>366</v>
      </c>
      <c r="M42" s="86">
        <v>12</v>
      </c>
      <c r="N42" s="89">
        <v>8900</v>
      </c>
      <c r="O42" s="90">
        <v>10.4</v>
      </c>
      <c r="P42" s="91">
        <v>2.55</v>
      </c>
      <c r="Q42" s="90">
        <v>2</v>
      </c>
    </row>
    <row r="43" spans="1:17" ht="15">
      <c r="A43">
        <f t="shared" si="1"/>
        <v>31</v>
      </c>
      <c r="B43" s="96">
        <v>235</v>
      </c>
      <c r="C43" s="86" t="s">
        <v>367</v>
      </c>
      <c r="D43" s="87" t="s">
        <v>368</v>
      </c>
      <c r="E43" s="88" t="s">
        <v>125</v>
      </c>
      <c r="F43" s="88" t="s">
        <v>403</v>
      </c>
      <c r="G43" s="88" t="s">
        <v>364</v>
      </c>
      <c r="H43" s="87">
        <v>1999</v>
      </c>
      <c r="I43" s="139" t="s">
        <v>365</v>
      </c>
      <c r="J43" s="138">
        <v>3</v>
      </c>
      <c r="K43" s="86" t="s">
        <v>129</v>
      </c>
      <c r="L43" s="88" t="s">
        <v>369</v>
      </c>
      <c r="M43" s="86">
        <v>12</v>
      </c>
      <c r="N43" s="89">
        <v>8900</v>
      </c>
      <c r="O43" s="90">
        <v>10.4</v>
      </c>
      <c r="P43" s="91">
        <v>2.55</v>
      </c>
      <c r="Q43" s="90">
        <v>2</v>
      </c>
    </row>
    <row r="44" spans="1:17" ht="15">
      <c r="A44">
        <f t="shared" si="1"/>
        <v>32</v>
      </c>
      <c r="B44" s="96">
        <v>237</v>
      </c>
      <c r="C44" s="86" t="s">
        <v>370</v>
      </c>
      <c r="D44" s="87" t="s">
        <v>371</v>
      </c>
      <c r="E44" s="88" t="s">
        <v>125</v>
      </c>
      <c r="F44" s="88" t="s">
        <v>403</v>
      </c>
      <c r="G44" s="88" t="s">
        <v>364</v>
      </c>
      <c r="H44" s="87">
        <v>1999</v>
      </c>
      <c r="I44" s="139" t="s">
        <v>365</v>
      </c>
      <c r="J44" s="138">
        <v>3</v>
      </c>
      <c r="K44" s="86" t="s">
        <v>129</v>
      </c>
      <c r="L44" s="88" t="s">
        <v>372</v>
      </c>
      <c r="M44" s="86">
        <v>12</v>
      </c>
      <c r="N44" s="89">
        <v>8900</v>
      </c>
      <c r="O44" s="90">
        <v>10.4</v>
      </c>
      <c r="P44" s="91">
        <v>2.55</v>
      </c>
      <c r="Q44" s="90">
        <v>2</v>
      </c>
    </row>
    <row r="45" spans="1:17" ht="15">
      <c r="A45">
        <f t="shared" si="1"/>
        <v>33</v>
      </c>
      <c r="B45" s="96">
        <v>236</v>
      </c>
      <c r="C45" s="86" t="s">
        <v>373</v>
      </c>
      <c r="D45" s="87" t="s">
        <v>374</v>
      </c>
      <c r="E45" s="88" t="s">
        <v>125</v>
      </c>
      <c r="F45" s="88" t="s">
        <v>403</v>
      </c>
      <c r="G45" s="88" t="s">
        <v>364</v>
      </c>
      <c r="H45" s="87">
        <v>1999</v>
      </c>
      <c r="I45" s="139" t="s">
        <v>365</v>
      </c>
      <c r="J45" s="138">
        <v>3</v>
      </c>
      <c r="K45" s="86" t="s">
        <v>129</v>
      </c>
      <c r="L45" s="88" t="s">
        <v>375</v>
      </c>
      <c r="M45" s="86">
        <v>12</v>
      </c>
      <c r="N45" s="89">
        <v>8900</v>
      </c>
      <c r="O45" s="90">
        <v>10.4</v>
      </c>
      <c r="P45" s="91">
        <v>2.55</v>
      </c>
      <c r="Q45" s="90">
        <v>2</v>
      </c>
    </row>
    <row r="46" spans="1:17" ht="15">
      <c r="A46">
        <f t="shared" si="1"/>
        <v>34</v>
      </c>
      <c r="B46" s="96">
        <v>238</v>
      </c>
      <c r="C46" s="86" t="s">
        <v>518</v>
      </c>
      <c r="D46" s="87" t="s">
        <v>488</v>
      </c>
      <c r="E46" s="88" t="s">
        <v>125</v>
      </c>
      <c r="F46" s="88" t="s">
        <v>126</v>
      </c>
      <c r="G46" s="88" t="s">
        <v>127</v>
      </c>
      <c r="H46" s="87">
        <v>1994</v>
      </c>
      <c r="I46" s="139" t="s">
        <v>365</v>
      </c>
      <c r="J46" s="138">
        <v>3</v>
      </c>
      <c r="K46" s="86" t="s">
        <v>129</v>
      </c>
      <c r="L46" s="88" t="s">
        <v>519</v>
      </c>
      <c r="M46" s="86">
        <v>12</v>
      </c>
      <c r="N46" s="89">
        <v>7000</v>
      </c>
      <c r="O46" s="90">
        <v>10.6</v>
      </c>
      <c r="P46" s="91">
        <v>2.6</v>
      </c>
      <c r="Q46" s="90">
        <v>2.25</v>
      </c>
    </row>
    <row r="47" spans="1:17" ht="15.75" thickBot="1">
      <c r="A47">
        <f t="shared" si="1"/>
        <v>35</v>
      </c>
      <c r="B47" s="71">
        <v>199</v>
      </c>
      <c r="C47" s="80" t="s">
        <v>203</v>
      </c>
      <c r="D47" s="66" t="s">
        <v>204</v>
      </c>
      <c r="E47" s="74" t="s">
        <v>125</v>
      </c>
      <c r="F47" s="74" t="s">
        <v>205</v>
      </c>
      <c r="G47" s="66" t="s">
        <v>206</v>
      </c>
      <c r="H47" s="66">
        <v>1992</v>
      </c>
      <c r="I47" s="137" t="s">
        <v>135</v>
      </c>
      <c r="J47" s="131">
        <v>2</v>
      </c>
      <c r="K47" s="80" t="s">
        <v>129</v>
      </c>
      <c r="L47" s="74" t="s">
        <v>207</v>
      </c>
      <c r="M47" s="80">
        <v>12</v>
      </c>
      <c r="N47" s="85">
        <v>8000</v>
      </c>
      <c r="O47" s="63">
        <v>10.61</v>
      </c>
      <c r="P47" s="81">
        <v>2.35</v>
      </c>
      <c r="Q47" s="63">
        <v>2.15</v>
      </c>
    </row>
  </sheetData>
  <sheetProtection/>
  <printOptions horizontalCentered="1"/>
  <pageMargins left="0.75" right="0.75" top="0.7874015748031497" bottom="1" header="0.5118110236220472" footer="0.5118110236220472"/>
  <pageSetup fitToHeight="1" fitToWidth="1" horizontalDpi="180" verticalDpi="180" orientation="portrait" paperSize="9" scale="53" r:id="rId3"/>
  <headerFooter alignWithMargins="0">
    <oddFooter>&amp;C&amp;A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421875" style="0" bestFit="1" customWidth="1"/>
    <col min="3" max="3" width="12.57421875" style="0" bestFit="1" customWidth="1"/>
    <col min="9" max="9" width="15.57421875" style="0" customWidth="1"/>
  </cols>
  <sheetData>
    <row r="3" spans="2:21" ht="18">
      <c r="B3" s="302" t="s">
        <v>410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127" t="s">
        <v>411</v>
      </c>
      <c r="S3" s="127" t="s">
        <v>411</v>
      </c>
      <c r="T3" s="127" t="s">
        <v>411</v>
      </c>
      <c r="U3" s="127"/>
    </row>
    <row r="5" ht="13.5" thickBot="1">
      <c r="B5" s="107" t="s">
        <v>407</v>
      </c>
    </row>
    <row r="6" spans="1:17" ht="12.75">
      <c r="A6" s="97"/>
      <c r="B6" s="82" t="s">
        <v>1</v>
      </c>
      <c r="C6" s="82" t="s">
        <v>1</v>
      </c>
      <c r="D6" s="82" t="s">
        <v>2</v>
      </c>
      <c r="E6" s="82" t="s">
        <v>3</v>
      </c>
      <c r="F6" s="82" t="s">
        <v>4</v>
      </c>
      <c r="G6" s="82" t="s">
        <v>6</v>
      </c>
      <c r="H6" s="82" t="s">
        <v>5</v>
      </c>
      <c r="I6" s="82" t="s">
        <v>7</v>
      </c>
      <c r="J6" s="128" t="s">
        <v>8</v>
      </c>
      <c r="K6" s="82" t="s">
        <v>8</v>
      </c>
      <c r="L6" s="82" t="s">
        <v>8</v>
      </c>
      <c r="M6" s="82" t="s">
        <v>8</v>
      </c>
      <c r="N6" s="82" t="s">
        <v>10</v>
      </c>
      <c r="O6" s="82" t="s">
        <v>11</v>
      </c>
      <c r="P6" s="82" t="s">
        <v>13</v>
      </c>
      <c r="Q6" s="82" t="s">
        <v>12</v>
      </c>
    </row>
    <row r="7" spans="1:17" ht="13.5" thickBot="1">
      <c r="A7" s="97"/>
      <c r="B7" s="8" t="s">
        <v>16</v>
      </c>
      <c r="C7" s="8" t="s">
        <v>17</v>
      </c>
      <c r="D7" s="8" t="s">
        <v>18</v>
      </c>
      <c r="E7" s="8"/>
      <c r="F7" s="8"/>
      <c r="G7" s="8"/>
      <c r="H7" s="8" t="s">
        <v>19</v>
      </c>
      <c r="I7" s="8"/>
      <c r="J7" s="129" t="s">
        <v>20</v>
      </c>
      <c r="K7" s="8" t="s">
        <v>121</v>
      </c>
      <c r="L7" s="8" t="s">
        <v>122</v>
      </c>
      <c r="M7" s="8" t="s">
        <v>25</v>
      </c>
      <c r="N7" s="8" t="s">
        <v>26</v>
      </c>
      <c r="O7" s="8" t="s">
        <v>27</v>
      </c>
      <c r="P7" s="8" t="s">
        <v>27</v>
      </c>
      <c r="Q7" s="8" t="s">
        <v>27</v>
      </c>
    </row>
    <row r="8" spans="1:17" ht="12.75">
      <c r="A8" s="98">
        <v>1</v>
      </c>
      <c r="B8" s="424">
        <v>332</v>
      </c>
      <c r="C8" s="429" t="s">
        <v>384</v>
      </c>
      <c r="D8" s="430" t="s">
        <v>233</v>
      </c>
      <c r="E8" s="427" t="s">
        <v>125</v>
      </c>
      <c r="F8" s="73" t="s">
        <v>271</v>
      </c>
      <c r="G8" s="65">
        <v>40</v>
      </c>
      <c r="H8" s="65">
        <v>1980</v>
      </c>
      <c r="I8" s="132" t="s">
        <v>378</v>
      </c>
      <c r="J8" s="130">
        <v>2</v>
      </c>
      <c r="K8" s="75" t="s">
        <v>129</v>
      </c>
      <c r="L8" s="73" t="s">
        <v>385</v>
      </c>
      <c r="M8" s="75">
        <v>8</v>
      </c>
      <c r="N8" s="275">
        <v>7800</v>
      </c>
      <c r="O8" s="272">
        <v>13.25</v>
      </c>
      <c r="P8" s="79">
        <v>2.7</v>
      </c>
      <c r="Q8" s="62">
        <v>3.1</v>
      </c>
    </row>
    <row r="9" spans="1:17" ht="12.75">
      <c r="A9" s="98">
        <f>1+A8</f>
        <v>2</v>
      </c>
      <c r="B9" s="318">
        <v>334</v>
      </c>
      <c r="C9" s="319" t="s">
        <v>387</v>
      </c>
      <c r="D9" s="320" t="s">
        <v>386</v>
      </c>
      <c r="E9" s="321" t="s">
        <v>125</v>
      </c>
      <c r="F9" s="73" t="s">
        <v>271</v>
      </c>
      <c r="G9" s="65" t="s">
        <v>213</v>
      </c>
      <c r="H9" s="65">
        <v>1981</v>
      </c>
      <c r="I9" s="132" t="s">
        <v>378</v>
      </c>
      <c r="J9" s="130">
        <v>2</v>
      </c>
      <c r="K9" s="75" t="s">
        <v>129</v>
      </c>
      <c r="L9" s="73" t="s">
        <v>388</v>
      </c>
      <c r="M9" s="75">
        <v>8</v>
      </c>
      <c r="N9" s="276">
        <v>5600</v>
      </c>
      <c r="O9" s="272">
        <v>12.5</v>
      </c>
      <c r="P9" s="79">
        <v>2.6</v>
      </c>
      <c r="Q9" s="62">
        <v>3.1</v>
      </c>
    </row>
    <row r="10" spans="1:17" ht="12.75">
      <c r="A10" s="98">
        <f>1+A9</f>
        <v>3</v>
      </c>
      <c r="B10" s="318">
        <v>335</v>
      </c>
      <c r="C10" s="319" t="s">
        <v>380</v>
      </c>
      <c r="D10" s="320" t="s">
        <v>238</v>
      </c>
      <c r="E10" s="321" t="s">
        <v>125</v>
      </c>
      <c r="F10" s="73" t="s">
        <v>271</v>
      </c>
      <c r="G10" s="65" t="s">
        <v>213</v>
      </c>
      <c r="H10" s="65">
        <v>1981</v>
      </c>
      <c r="I10" s="132" t="s">
        <v>378</v>
      </c>
      <c r="J10" s="130">
        <v>2</v>
      </c>
      <c r="K10" s="75" t="s">
        <v>129</v>
      </c>
      <c r="L10" s="73" t="s">
        <v>381</v>
      </c>
      <c r="M10" s="75">
        <v>8</v>
      </c>
      <c r="N10" s="276">
        <v>5640</v>
      </c>
      <c r="O10" s="272">
        <v>12.5</v>
      </c>
      <c r="P10" s="79">
        <v>2.6</v>
      </c>
      <c r="Q10" s="62">
        <v>3.1</v>
      </c>
    </row>
    <row r="11" spans="1:17" ht="12.75">
      <c r="A11" s="498" t="s">
        <v>597</v>
      </c>
      <c r="B11" s="189">
        <v>336</v>
      </c>
      <c r="C11" s="189" t="s">
        <v>389</v>
      </c>
      <c r="D11" s="190" t="s">
        <v>239</v>
      </c>
      <c r="E11" s="315" t="s">
        <v>517</v>
      </c>
      <c r="F11" s="316"/>
      <c r="G11" s="316"/>
      <c r="H11" s="316"/>
      <c r="I11" s="316"/>
      <c r="J11" s="316"/>
      <c r="K11" s="317"/>
      <c r="L11" s="191" t="s">
        <v>390</v>
      </c>
      <c r="M11" s="192">
        <v>8</v>
      </c>
      <c r="N11" s="277">
        <v>5640</v>
      </c>
      <c r="O11" s="273">
        <v>12.5</v>
      </c>
      <c r="P11" s="194">
        <v>2.6</v>
      </c>
      <c r="Q11" s="193">
        <v>3.1</v>
      </c>
    </row>
    <row r="12" spans="1:17" s="451" customFormat="1" ht="12.75">
      <c r="A12" s="439" t="s">
        <v>597</v>
      </c>
      <c r="B12" s="440">
        <v>337</v>
      </c>
      <c r="C12" s="440" t="s">
        <v>391</v>
      </c>
      <c r="D12" s="441" t="s">
        <v>240</v>
      </c>
      <c r="E12" s="442" t="s">
        <v>125</v>
      </c>
      <c r="F12" s="442" t="s">
        <v>271</v>
      </c>
      <c r="G12" s="443" t="s">
        <v>213</v>
      </c>
      <c r="H12" s="443">
        <v>1981</v>
      </c>
      <c r="I12" s="444" t="s">
        <v>378</v>
      </c>
      <c r="J12" s="445">
        <v>2</v>
      </c>
      <c r="K12" s="446" t="s">
        <v>129</v>
      </c>
      <c r="L12" s="442" t="s">
        <v>392</v>
      </c>
      <c r="M12" s="446">
        <v>8</v>
      </c>
      <c r="N12" s="447">
        <v>5630</v>
      </c>
      <c r="O12" s="448">
        <v>12.5</v>
      </c>
      <c r="P12" s="449">
        <v>2.6</v>
      </c>
      <c r="Q12" s="450">
        <v>3.1</v>
      </c>
    </row>
    <row r="13" spans="1:17" ht="12.75">
      <c r="A13" s="98">
        <v>4</v>
      </c>
      <c r="B13" s="318">
        <v>338</v>
      </c>
      <c r="C13" s="319" t="s">
        <v>399</v>
      </c>
      <c r="D13" s="320" t="s">
        <v>241</v>
      </c>
      <c r="E13" s="321" t="s">
        <v>125</v>
      </c>
      <c r="F13" s="73" t="s">
        <v>271</v>
      </c>
      <c r="G13" s="65" t="s">
        <v>213</v>
      </c>
      <c r="H13" s="65">
        <v>1981</v>
      </c>
      <c r="I13" s="132" t="s">
        <v>378</v>
      </c>
      <c r="J13" s="130">
        <v>2</v>
      </c>
      <c r="K13" s="75" t="s">
        <v>129</v>
      </c>
      <c r="L13" s="73" t="s">
        <v>400</v>
      </c>
      <c r="M13" s="75">
        <v>8</v>
      </c>
      <c r="N13" s="276">
        <v>5630</v>
      </c>
      <c r="O13" s="272">
        <v>12.5</v>
      </c>
      <c r="P13" s="79">
        <v>2.6</v>
      </c>
      <c r="Q13" s="62">
        <v>3.1</v>
      </c>
    </row>
    <row r="14" spans="1:17" ht="12.75">
      <c r="A14" s="98">
        <f>1+A13</f>
        <v>5</v>
      </c>
      <c r="B14" s="318">
        <v>339</v>
      </c>
      <c r="C14" s="319" t="s">
        <v>393</v>
      </c>
      <c r="D14" s="320" t="s">
        <v>242</v>
      </c>
      <c r="E14" s="321" t="s">
        <v>125</v>
      </c>
      <c r="F14" s="73" t="s">
        <v>271</v>
      </c>
      <c r="G14" s="65" t="s">
        <v>213</v>
      </c>
      <c r="H14" s="65">
        <v>1981</v>
      </c>
      <c r="I14" s="132" t="s">
        <v>378</v>
      </c>
      <c r="J14" s="130">
        <v>2</v>
      </c>
      <c r="K14" s="75" t="s">
        <v>129</v>
      </c>
      <c r="L14" s="73" t="s">
        <v>394</v>
      </c>
      <c r="M14" s="75">
        <v>8</v>
      </c>
      <c r="N14" s="276">
        <v>5640</v>
      </c>
      <c r="O14" s="272">
        <v>12.5</v>
      </c>
      <c r="P14" s="79">
        <v>2.6</v>
      </c>
      <c r="Q14" s="62">
        <v>3.1</v>
      </c>
    </row>
    <row r="15" spans="1:17" s="497" customFormat="1" ht="12.75">
      <c r="A15" s="439" t="s">
        <v>597</v>
      </c>
      <c r="B15" s="486">
        <v>340</v>
      </c>
      <c r="C15" s="486" t="s">
        <v>401</v>
      </c>
      <c r="D15" s="487" t="s">
        <v>243</v>
      </c>
      <c r="E15" s="488" t="s">
        <v>125</v>
      </c>
      <c r="F15" s="488" t="s">
        <v>271</v>
      </c>
      <c r="G15" s="489" t="s">
        <v>213</v>
      </c>
      <c r="H15" s="489">
        <v>1981</v>
      </c>
      <c r="I15" s="490" t="s">
        <v>378</v>
      </c>
      <c r="J15" s="491">
        <v>2</v>
      </c>
      <c r="K15" s="492" t="s">
        <v>129</v>
      </c>
      <c r="L15" s="488" t="s">
        <v>402</v>
      </c>
      <c r="M15" s="492">
        <v>8</v>
      </c>
      <c r="N15" s="493">
        <v>5640</v>
      </c>
      <c r="O15" s="494">
        <v>12.5</v>
      </c>
      <c r="P15" s="495">
        <v>2.6</v>
      </c>
      <c r="Q15" s="496">
        <v>3.1</v>
      </c>
    </row>
    <row r="16" spans="1:17" s="451" customFormat="1" ht="12.75">
      <c r="A16" s="439" t="s">
        <v>597</v>
      </c>
      <c r="B16" s="440">
        <v>341</v>
      </c>
      <c r="C16" s="440" t="s">
        <v>395</v>
      </c>
      <c r="D16" s="441" t="s">
        <v>244</v>
      </c>
      <c r="E16" s="442" t="s">
        <v>125</v>
      </c>
      <c r="F16" s="442" t="s">
        <v>271</v>
      </c>
      <c r="G16" s="443" t="s">
        <v>213</v>
      </c>
      <c r="H16" s="443">
        <v>1981</v>
      </c>
      <c r="I16" s="444" t="s">
        <v>378</v>
      </c>
      <c r="J16" s="445">
        <v>2</v>
      </c>
      <c r="K16" s="446" t="s">
        <v>129</v>
      </c>
      <c r="L16" s="442" t="s">
        <v>396</v>
      </c>
      <c r="M16" s="446">
        <v>8</v>
      </c>
      <c r="N16" s="447">
        <v>5630</v>
      </c>
      <c r="O16" s="448">
        <v>12.5</v>
      </c>
      <c r="P16" s="449">
        <v>2.6</v>
      </c>
      <c r="Q16" s="450">
        <v>3.1</v>
      </c>
    </row>
    <row r="17" spans="1:17" ht="12.75">
      <c r="A17" s="98">
        <v>6</v>
      </c>
      <c r="B17" s="424">
        <v>342</v>
      </c>
      <c r="C17" s="429" t="s">
        <v>397</v>
      </c>
      <c r="D17" s="430" t="s">
        <v>245</v>
      </c>
      <c r="E17" s="427" t="s">
        <v>125</v>
      </c>
      <c r="F17" s="73" t="s">
        <v>271</v>
      </c>
      <c r="G17" s="65" t="s">
        <v>213</v>
      </c>
      <c r="H17" s="65">
        <v>1981</v>
      </c>
      <c r="I17" s="132" t="s">
        <v>378</v>
      </c>
      <c r="J17" s="130">
        <v>2</v>
      </c>
      <c r="K17" s="75" t="s">
        <v>129</v>
      </c>
      <c r="L17" s="73" t="s">
        <v>398</v>
      </c>
      <c r="M17" s="75">
        <v>8</v>
      </c>
      <c r="N17" s="276">
        <v>5650</v>
      </c>
      <c r="O17" s="272">
        <v>12.5</v>
      </c>
      <c r="P17" s="79">
        <v>2.6</v>
      </c>
      <c r="Q17" s="62">
        <v>3.1</v>
      </c>
    </row>
    <row r="18" spans="1:17" ht="12.75">
      <c r="A18" s="98">
        <v>7</v>
      </c>
      <c r="B18" s="424">
        <v>343</v>
      </c>
      <c r="C18" s="429" t="s">
        <v>377</v>
      </c>
      <c r="D18" s="430" t="s">
        <v>246</v>
      </c>
      <c r="E18" s="427" t="s">
        <v>125</v>
      </c>
      <c r="F18" s="73" t="s">
        <v>271</v>
      </c>
      <c r="G18" s="65" t="s">
        <v>213</v>
      </c>
      <c r="H18" s="65">
        <v>1981</v>
      </c>
      <c r="I18" s="132" t="s">
        <v>378</v>
      </c>
      <c r="J18" s="130">
        <v>2</v>
      </c>
      <c r="K18" s="75" t="s">
        <v>129</v>
      </c>
      <c r="L18" s="73" t="s">
        <v>379</v>
      </c>
      <c r="M18" s="75">
        <v>8</v>
      </c>
      <c r="N18" s="276">
        <v>5640</v>
      </c>
      <c r="O18" s="272">
        <v>12.5</v>
      </c>
      <c r="P18" s="79">
        <v>2.6</v>
      </c>
      <c r="Q18" s="62">
        <v>3.1</v>
      </c>
    </row>
    <row r="19" spans="1:17" ht="13.5" thickBot="1">
      <c r="A19" s="98">
        <f>1+A18</f>
        <v>8</v>
      </c>
      <c r="B19" s="435">
        <v>344</v>
      </c>
      <c r="C19" s="436" t="s">
        <v>382</v>
      </c>
      <c r="D19" s="437" t="s">
        <v>247</v>
      </c>
      <c r="E19" s="438" t="s">
        <v>125</v>
      </c>
      <c r="F19" s="74" t="s">
        <v>271</v>
      </c>
      <c r="G19" s="66" t="s">
        <v>213</v>
      </c>
      <c r="H19" s="66">
        <v>1981</v>
      </c>
      <c r="I19" s="133" t="s">
        <v>378</v>
      </c>
      <c r="J19" s="131">
        <v>2</v>
      </c>
      <c r="K19" s="80" t="s">
        <v>129</v>
      </c>
      <c r="L19" s="74" t="s">
        <v>383</v>
      </c>
      <c r="M19" s="80">
        <v>8</v>
      </c>
      <c r="N19" s="278">
        <v>5640</v>
      </c>
      <c r="O19" s="274">
        <v>12.5</v>
      </c>
      <c r="P19" s="81">
        <v>2.6</v>
      </c>
      <c r="Q19" s="63">
        <v>3.1</v>
      </c>
    </row>
    <row r="20" ht="6" customHeight="1"/>
    <row r="21" spans="3:9" ht="12.75">
      <c r="C21" s="322">
        <v>334335338339</v>
      </c>
      <c r="D21" s="211" t="s">
        <v>535</v>
      </c>
      <c r="G21" s="767" t="s">
        <v>595</v>
      </c>
      <c r="H21" s="768"/>
      <c r="I21" s="211" t="s">
        <v>596</v>
      </c>
    </row>
    <row r="22" ht="13.5" thickBot="1">
      <c r="B22" s="107" t="s">
        <v>408</v>
      </c>
    </row>
    <row r="23" spans="1:17" ht="12.75">
      <c r="A23" s="97"/>
      <c r="B23" s="82" t="s">
        <v>1</v>
      </c>
      <c r="C23" s="82" t="s">
        <v>1</v>
      </c>
      <c r="D23" s="82" t="s">
        <v>2</v>
      </c>
      <c r="E23" s="82" t="s">
        <v>3</v>
      </c>
      <c r="F23" s="82" t="s">
        <v>4</v>
      </c>
      <c r="G23" s="82" t="s">
        <v>6</v>
      </c>
      <c r="H23" s="82" t="s">
        <v>5</v>
      </c>
      <c r="I23" s="82" t="s">
        <v>7</v>
      </c>
      <c r="J23" s="128" t="s">
        <v>8</v>
      </c>
      <c r="K23" s="82" t="s">
        <v>8</v>
      </c>
      <c r="L23" s="82" t="s">
        <v>8</v>
      </c>
      <c r="M23" s="82" t="s">
        <v>8</v>
      </c>
      <c r="N23" s="82" t="s">
        <v>10</v>
      </c>
      <c r="O23" s="82" t="s">
        <v>11</v>
      </c>
      <c r="P23" s="82" t="s">
        <v>13</v>
      </c>
      <c r="Q23" s="82" t="s">
        <v>12</v>
      </c>
    </row>
    <row r="24" spans="1:17" ht="13.5" thickBot="1">
      <c r="A24" s="97"/>
      <c r="B24" s="8" t="s">
        <v>16</v>
      </c>
      <c r="C24" s="8" t="s">
        <v>17</v>
      </c>
      <c r="D24" s="8" t="s">
        <v>18</v>
      </c>
      <c r="E24" s="8"/>
      <c r="F24" s="8"/>
      <c r="G24" s="8"/>
      <c r="H24" s="8" t="s">
        <v>19</v>
      </c>
      <c r="I24" s="8"/>
      <c r="J24" s="129" t="s">
        <v>20</v>
      </c>
      <c r="K24" s="8" t="s">
        <v>121</v>
      </c>
      <c r="L24" s="8" t="s">
        <v>122</v>
      </c>
      <c r="M24" s="8" t="s">
        <v>25</v>
      </c>
      <c r="N24" s="8" t="s">
        <v>26</v>
      </c>
      <c r="O24" s="8" t="s">
        <v>27</v>
      </c>
      <c r="P24" s="8" t="s">
        <v>27</v>
      </c>
      <c r="Q24" s="8" t="s">
        <v>27</v>
      </c>
    </row>
    <row r="25" spans="1:17" ht="12.75">
      <c r="A25" s="98">
        <v>9</v>
      </c>
      <c r="B25" s="431">
        <v>302</v>
      </c>
      <c r="C25" s="432" t="s">
        <v>249</v>
      </c>
      <c r="D25" s="433" t="s">
        <v>250</v>
      </c>
      <c r="E25" s="434" t="s">
        <v>125</v>
      </c>
      <c r="F25" s="72" t="s">
        <v>212</v>
      </c>
      <c r="G25" s="64" t="s">
        <v>213</v>
      </c>
      <c r="H25" s="64">
        <v>1962</v>
      </c>
      <c r="I25" s="135" t="s">
        <v>251</v>
      </c>
      <c r="J25" s="134">
        <v>3</v>
      </c>
      <c r="K25" s="77" t="s">
        <v>129</v>
      </c>
      <c r="L25" s="72" t="s">
        <v>252</v>
      </c>
      <c r="M25" s="77">
        <v>12</v>
      </c>
      <c r="N25" s="275">
        <v>7350</v>
      </c>
      <c r="O25" s="279">
        <v>13.4</v>
      </c>
      <c r="P25" s="78">
        <v>2.7</v>
      </c>
      <c r="Q25" s="61">
        <v>3.25</v>
      </c>
    </row>
    <row r="26" spans="1:17" ht="12.75">
      <c r="A26" s="98">
        <f>1+A25</f>
        <v>10</v>
      </c>
      <c r="B26" s="424">
        <v>308</v>
      </c>
      <c r="C26" s="425" t="s">
        <v>253</v>
      </c>
      <c r="D26" s="426" t="s">
        <v>254</v>
      </c>
      <c r="E26" s="427" t="s">
        <v>125</v>
      </c>
      <c r="F26" s="73" t="s">
        <v>212</v>
      </c>
      <c r="G26" s="65" t="s">
        <v>213</v>
      </c>
      <c r="H26" s="65">
        <v>1962</v>
      </c>
      <c r="I26" s="136" t="s">
        <v>214</v>
      </c>
      <c r="J26" s="130">
        <v>3</v>
      </c>
      <c r="K26" s="75" t="s">
        <v>129</v>
      </c>
      <c r="L26" s="73" t="s">
        <v>255</v>
      </c>
      <c r="M26" s="75">
        <v>12</v>
      </c>
      <c r="N26" s="276">
        <v>7660</v>
      </c>
      <c r="O26" s="272">
        <v>13.4</v>
      </c>
      <c r="P26" s="79">
        <v>2.7</v>
      </c>
      <c r="Q26" s="62">
        <v>34</v>
      </c>
    </row>
    <row r="27" spans="1:17" s="462" customFormat="1" ht="12.75">
      <c r="A27" s="439" t="s">
        <v>597</v>
      </c>
      <c r="B27" s="452">
        <v>313</v>
      </c>
      <c r="C27" s="453" t="s">
        <v>256</v>
      </c>
      <c r="D27" s="454" t="s">
        <v>257</v>
      </c>
      <c r="E27" s="455" t="s">
        <v>125</v>
      </c>
      <c r="F27" s="455" t="s">
        <v>212</v>
      </c>
      <c r="G27" s="454" t="s">
        <v>213</v>
      </c>
      <c r="H27" s="454">
        <v>1963</v>
      </c>
      <c r="I27" s="456" t="s">
        <v>251</v>
      </c>
      <c r="J27" s="457">
        <v>3</v>
      </c>
      <c r="K27" s="453" t="s">
        <v>129</v>
      </c>
      <c r="L27" s="455" t="s">
        <v>258</v>
      </c>
      <c r="M27" s="453">
        <v>12</v>
      </c>
      <c r="N27" s="458">
        <v>7660</v>
      </c>
      <c r="O27" s="459">
        <v>12</v>
      </c>
      <c r="P27" s="460">
        <v>2.4</v>
      </c>
      <c r="Q27" s="461">
        <v>29</v>
      </c>
    </row>
    <row r="28" spans="1:17" ht="12.75">
      <c r="A28" s="98">
        <v>11</v>
      </c>
      <c r="B28" s="424">
        <v>315</v>
      </c>
      <c r="C28" s="425" t="s">
        <v>259</v>
      </c>
      <c r="D28" s="426" t="s">
        <v>260</v>
      </c>
      <c r="E28" s="427" t="s">
        <v>125</v>
      </c>
      <c r="F28" s="73" t="s">
        <v>212</v>
      </c>
      <c r="G28" s="65" t="s">
        <v>213</v>
      </c>
      <c r="H28" s="65">
        <v>1963</v>
      </c>
      <c r="I28" s="136" t="s">
        <v>214</v>
      </c>
      <c r="J28" s="130">
        <v>3</v>
      </c>
      <c r="K28" s="75" t="s">
        <v>129</v>
      </c>
      <c r="L28" s="73" t="s">
        <v>261</v>
      </c>
      <c r="M28" s="75">
        <v>12</v>
      </c>
      <c r="N28" s="276">
        <v>7660</v>
      </c>
      <c r="O28" s="272">
        <v>13.45</v>
      </c>
      <c r="P28" s="79">
        <v>2.7</v>
      </c>
      <c r="Q28" s="62">
        <v>3.4</v>
      </c>
    </row>
    <row r="29" spans="1:17" ht="12.75">
      <c r="A29" s="98">
        <f>1+A28</f>
        <v>12</v>
      </c>
      <c r="B29" s="424">
        <v>324</v>
      </c>
      <c r="C29" s="428" t="s">
        <v>262</v>
      </c>
      <c r="D29" s="426" t="s">
        <v>263</v>
      </c>
      <c r="E29" s="427" t="s">
        <v>125</v>
      </c>
      <c r="F29" s="73" t="s">
        <v>212</v>
      </c>
      <c r="G29" s="65" t="s">
        <v>213</v>
      </c>
      <c r="H29" s="65">
        <v>1963</v>
      </c>
      <c r="I29" s="136" t="s">
        <v>264</v>
      </c>
      <c r="J29" s="130">
        <v>3</v>
      </c>
      <c r="K29" s="75" t="s">
        <v>129</v>
      </c>
      <c r="L29" s="73" t="s">
        <v>265</v>
      </c>
      <c r="M29" s="75">
        <v>12</v>
      </c>
      <c r="N29" s="276">
        <v>7660</v>
      </c>
      <c r="O29" s="272">
        <v>13.45</v>
      </c>
      <c r="P29" s="79">
        <v>2.7</v>
      </c>
      <c r="Q29" s="62">
        <v>3.4</v>
      </c>
    </row>
    <row r="30" spans="1:17" s="474" customFormat="1" ht="12.75">
      <c r="A30" s="439" t="s">
        <v>597</v>
      </c>
      <c r="B30" s="463">
        <v>327</v>
      </c>
      <c r="C30" s="464" t="s">
        <v>266</v>
      </c>
      <c r="D30" s="465" t="s">
        <v>267</v>
      </c>
      <c r="E30" s="466" t="s">
        <v>125</v>
      </c>
      <c r="F30" s="466" t="s">
        <v>212</v>
      </c>
      <c r="G30" s="465" t="s">
        <v>213</v>
      </c>
      <c r="H30" s="465">
        <v>1963</v>
      </c>
      <c r="I30" s="467" t="s">
        <v>251</v>
      </c>
      <c r="J30" s="468">
        <v>3</v>
      </c>
      <c r="K30" s="469" t="s">
        <v>129</v>
      </c>
      <c r="L30" s="466" t="s">
        <v>268</v>
      </c>
      <c r="M30" s="469">
        <v>12</v>
      </c>
      <c r="N30" s="470">
        <v>7400</v>
      </c>
      <c r="O30" s="471">
        <v>12.1</v>
      </c>
      <c r="P30" s="472">
        <v>2.6</v>
      </c>
      <c r="Q30" s="473">
        <v>3.95</v>
      </c>
    </row>
    <row r="31" spans="1:17" s="474" customFormat="1" ht="12.75">
      <c r="A31" s="439" t="s">
        <v>597</v>
      </c>
      <c r="B31" s="463">
        <v>329</v>
      </c>
      <c r="C31" s="464" t="s">
        <v>269</v>
      </c>
      <c r="D31" s="465" t="s">
        <v>270</v>
      </c>
      <c r="E31" s="466" t="s">
        <v>125</v>
      </c>
      <c r="F31" s="466" t="s">
        <v>271</v>
      </c>
      <c r="G31" s="465">
        <v>40</v>
      </c>
      <c r="H31" s="465">
        <v>1980</v>
      </c>
      <c r="I31" s="467" t="s">
        <v>272</v>
      </c>
      <c r="J31" s="468">
        <v>3</v>
      </c>
      <c r="K31" s="469" t="s">
        <v>129</v>
      </c>
      <c r="L31" s="466" t="s">
        <v>273</v>
      </c>
      <c r="M31" s="469">
        <v>12</v>
      </c>
      <c r="N31" s="470">
        <v>7800</v>
      </c>
      <c r="O31" s="471">
        <v>13.25</v>
      </c>
      <c r="P31" s="472">
        <v>2.7</v>
      </c>
      <c r="Q31" s="473">
        <v>3.1</v>
      </c>
    </row>
    <row r="32" spans="1:17" s="474" customFormat="1" ht="12.75">
      <c r="A32" s="439" t="s">
        <v>597</v>
      </c>
      <c r="B32" s="463">
        <v>351</v>
      </c>
      <c r="C32" s="464" t="s">
        <v>278</v>
      </c>
      <c r="D32" s="465" t="s">
        <v>279</v>
      </c>
      <c r="E32" s="466" t="s">
        <v>125</v>
      </c>
      <c r="F32" s="466" t="s">
        <v>126</v>
      </c>
      <c r="G32" s="465" t="s">
        <v>276</v>
      </c>
      <c r="H32" s="465">
        <v>1993</v>
      </c>
      <c r="I32" s="467" t="s">
        <v>264</v>
      </c>
      <c r="J32" s="468">
        <v>3</v>
      </c>
      <c r="K32" s="469" t="s">
        <v>129</v>
      </c>
      <c r="L32" s="466" t="s">
        <v>280</v>
      </c>
      <c r="M32" s="469">
        <v>12</v>
      </c>
      <c r="N32" s="470">
        <v>7000</v>
      </c>
      <c r="O32" s="471">
        <v>13</v>
      </c>
      <c r="P32" s="472">
        <v>2.6</v>
      </c>
      <c r="Q32" s="473">
        <v>2</v>
      </c>
    </row>
    <row r="33" spans="1:17" s="474" customFormat="1" ht="12.75">
      <c r="A33" s="439" t="s">
        <v>597</v>
      </c>
      <c r="B33" s="463">
        <v>352</v>
      </c>
      <c r="C33" s="464" t="s">
        <v>281</v>
      </c>
      <c r="D33" s="465" t="s">
        <v>282</v>
      </c>
      <c r="E33" s="466" t="s">
        <v>125</v>
      </c>
      <c r="F33" s="466" t="s">
        <v>126</v>
      </c>
      <c r="G33" s="465" t="s">
        <v>276</v>
      </c>
      <c r="H33" s="465">
        <v>1993</v>
      </c>
      <c r="I33" s="467" t="s">
        <v>264</v>
      </c>
      <c r="J33" s="468">
        <v>3</v>
      </c>
      <c r="K33" s="469" t="s">
        <v>129</v>
      </c>
      <c r="L33" s="466" t="s">
        <v>283</v>
      </c>
      <c r="M33" s="469">
        <v>12</v>
      </c>
      <c r="N33" s="470">
        <v>7000</v>
      </c>
      <c r="O33" s="471">
        <v>13</v>
      </c>
      <c r="P33" s="472">
        <v>2.6</v>
      </c>
      <c r="Q33" s="473">
        <v>2</v>
      </c>
    </row>
    <row r="34" spans="1:17" s="474" customFormat="1" ht="12.75">
      <c r="A34" s="439" t="s">
        <v>597</v>
      </c>
      <c r="B34" s="463">
        <v>353</v>
      </c>
      <c r="C34" s="464" t="s">
        <v>284</v>
      </c>
      <c r="D34" s="465" t="s">
        <v>285</v>
      </c>
      <c r="E34" s="466" t="s">
        <v>125</v>
      </c>
      <c r="F34" s="466" t="s">
        <v>126</v>
      </c>
      <c r="G34" s="465" t="s">
        <v>276</v>
      </c>
      <c r="H34" s="465">
        <v>1993</v>
      </c>
      <c r="I34" s="467" t="s">
        <v>264</v>
      </c>
      <c r="J34" s="468">
        <v>3</v>
      </c>
      <c r="K34" s="469" t="s">
        <v>129</v>
      </c>
      <c r="L34" s="466" t="s">
        <v>286</v>
      </c>
      <c r="M34" s="469">
        <v>12</v>
      </c>
      <c r="N34" s="470">
        <v>7000</v>
      </c>
      <c r="O34" s="471">
        <v>13</v>
      </c>
      <c r="P34" s="472">
        <v>2.6</v>
      </c>
      <c r="Q34" s="473">
        <v>2</v>
      </c>
    </row>
    <row r="35" spans="1:17" s="474" customFormat="1" ht="12.75">
      <c r="A35" s="439" t="s">
        <v>597</v>
      </c>
      <c r="B35" s="463">
        <v>354</v>
      </c>
      <c r="C35" s="464" t="s">
        <v>287</v>
      </c>
      <c r="D35" s="465" t="s">
        <v>288</v>
      </c>
      <c r="E35" s="466" t="s">
        <v>125</v>
      </c>
      <c r="F35" s="466" t="s">
        <v>126</v>
      </c>
      <c r="G35" s="465" t="s">
        <v>276</v>
      </c>
      <c r="H35" s="465">
        <v>1993</v>
      </c>
      <c r="I35" s="467" t="s">
        <v>264</v>
      </c>
      <c r="J35" s="468">
        <v>3</v>
      </c>
      <c r="K35" s="469" t="s">
        <v>129</v>
      </c>
      <c r="L35" s="466" t="s">
        <v>289</v>
      </c>
      <c r="M35" s="469">
        <v>12</v>
      </c>
      <c r="N35" s="470">
        <v>7000</v>
      </c>
      <c r="O35" s="471">
        <v>13</v>
      </c>
      <c r="P35" s="472">
        <v>2.6</v>
      </c>
      <c r="Q35" s="473">
        <v>2</v>
      </c>
    </row>
    <row r="36" spans="1:17" s="474" customFormat="1" ht="13.5" thickBot="1">
      <c r="A36" s="439" t="s">
        <v>597</v>
      </c>
      <c r="B36" s="475">
        <v>355</v>
      </c>
      <c r="C36" s="476" t="s">
        <v>290</v>
      </c>
      <c r="D36" s="477" t="s">
        <v>291</v>
      </c>
      <c r="E36" s="478" t="s">
        <v>125</v>
      </c>
      <c r="F36" s="478" t="s">
        <v>126</v>
      </c>
      <c r="G36" s="477" t="s">
        <v>276</v>
      </c>
      <c r="H36" s="477">
        <v>1993</v>
      </c>
      <c r="I36" s="479" t="s">
        <v>264</v>
      </c>
      <c r="J36" s="480">
        <v>3</v>
      </c>
      <c r="K36" s="481" t="s">
        <v>129</v>
      </c>
      <c r="L36" s="478" t="s">
        <v>292</v>
      </c>
      <c r="M36" s="481">
        <v>12</v>
      </c>
      <c r="N36" s="482">
        <v>7000</v>
      </c>
      <c r="O36" s="483">
        <v>13</v>
      </c>
      <c r="P36" s="484">
        <v>2.6</v>
      </c>
      <c r="Q36" s="485">
        <v>2</v>
      </c>
    </row>
    <row r="39" spans="2:17" ht="13.5" thickBot="1">
      <c r="B39" s="706" t="s">
        <v>638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</row>
    <row r="40" spans="2:17" ht="12.75">
      <c r="B40" s="707" t="s">
        <v>1</v>
      </c>
      <c r="C40" s="707" t="s">
        <v>1</v>
      </c>
      <c r="D40" s="707" t="s">
        <v>2</v>
      </c>
      <c r="E40" s="707" t="s">
        <v>3</v>
      </c>
      <c r="F40" s="707" t="s">
        <v>4</v>
      </c>
      <c r="G40" s="707" t="s">
        <v>6</v>
      </c>
      <c r="H40" s="707" t="s">
        <v>5</v>
      </c>
      <c r="I40" s="707" t="s">
        <v>7</v>
      </c>
      <c r="J40" s="708" t="s">
        <v>8</v>
      </c>
      <c r="K40" s="707" t="s">
        <v>8</v>
      </c>
      <c r="L40" s="707" t="s">
        <v>8</v>
      </c>
      <c r="M40" s="707" t="s">
        <v>8</v>
      </c>
      <c r="N40" s="707" t="s">
        <v>10</v>
      </c>
      <c r="O40" s="707" t="s">
        <v>11</v>
      </c>
      <c r="P40" s="707" t="s">
        <v>13</v>
      </c>
      <c r="Q40" s="707" t="s">
        <v>12</v>
      </c>
    </row>
    <row r="41" spans="2:17" ht="13.5" thickBot="1">
      <c r="B41" s="709" t="s">
        <v>16</v>
      </c>
      <c r="C41" s="709" t="s">
        <v>17</v>
      </c>
      <c r="D41" s="709" t="s">
        <v>18</v>
      </c>
      <c r="E41" s="709"/>
      <c r="F41" s="709"/>
      <c r="G41" s="709"/>
      <c r="H41" s="709" t="s">
        <v>19</v>
      </c>
      <c r="I41" s="709"/>
      <c r="J41" s="710" t="s">
        <v>20</v>
      </c>
      <c r="K41" s="709" t="s">
        <v>121</v>
      </c>
      <c r="L41" s="709" t="s">
        <v>122</v>
      </c>
      <c r="M41" s="709" t="s">
        <v>25</v>
      </c>
      <c r="N41" s="709" t="s">
        <v>26</v>
      </c>
      <c r="O41" s="709" t="s">
        <v>27</v>
      </c>
      <c r="P41" s="709" t="s">
        <v>27</v>
      </c>
      <c r="Q41" s="709" t="s">
        <v>27</v>
      </c>
    </row>
    <row r="42" spans="2:17" ht="12.75">
      <c r="B42" s="711">
        <v>502</v>
      </c>
      <c r="C42" s="712" t="s">
        <v>635</v>
      </c>
      <c r="D42" s="552" t="s">
        <v>475</v>
      </c>
      <c r="E42" s="551" t="s">
        <v>125</v>
      </c>
      <c r="F42" s="551" t="s">
        <v>636</v>
      </c>
      <c r="G42" s="552" t="s">
        <v>636</v>
      </c>
      <c r="H42" s="552">
        <v>1959</v>
      </c>
      <c r="I42" s="713" t="s">
        <v>476</v>
      </c>
      <c r="J42" s="714">
        <v>1</v>
      </c>
      <c r="K42" s="712" t="s">
        <v>129</v>
      </c>
      <c r="L42" s="551" t="s">
        <v>637</v>
      </c>
      <c r="M42" s="712">
        <v>4</v>
      </c>
      <c r="N42" s="715">
        <v>4790</v>
      </c>
      <c r="O42" s="716">
        <v>8.9</v>
      </c>
      <c r="P42" s="717">
        <v>2.45</v>
      </c>
      <c r="Q42" s="718">
        <v>3.4</v>
      </c>
    </row>
  </sheetData>
  <sheetProtection/>
  <mergeCells count="1">
    <mergeCell ref="G21:H21"/>
  </mergeCells>
  <printOptions horizontalCentered="1"/>
  <pageMargins left="0.75" right="0.75" top="0.7874015748031497" bottom="1" header="0.5118110236220472" footer="0.5118110236220472"/>
  <pageSetup fitToHeight="1" fitToWidth="1" horizontalDpi="180" verticalDpi="180" orientation="portrait" paperSize="9" scale="46" r:id="rId3"/>
  <headerFooter alignWithMargins="0">
    <oddFooter>&amp;C&amp;A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para depreciacion 1996</dc:title>
  <dc:subject>Mantto. - Contab.</dc:subject>
  <dc:creator>Dpto. de Sistemas</dc:creator>
  <cp:keywords/>
  <dc:description/>
  <cp:lastModifiedBy>CesarQ</cp:lastModifiedBy>
  <cp:lastPrinted>2010-06-14T16:55:30Z</cp:lastPrinted>
  <dcterms:created xsi:type="dcterms:W3CDTF">2001-08-23T16:21:27Z</dcterms:created>
  <dcterms:modified xsi:type="dcterms:W3CDTF">2020-01-11T17:22:20Z</dcterms:modified>
  <cp:category/>
  <cp:version/>
  <cp:contentType/>
  <cp:contentStatus/>
</cp:coreProperties>
</file>